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8800" windowHeight="11835"/>
  </bookViews>
  <sheets>
    <sheet name="Лист1" sheetId="7" r:id="rId1"/>
  </sheets>
  <calcPr calcId="125725"/>
</workbook>
</file>

<file path=xl/calcChain.xml><?xml version="1.0" encoding="utf-8"?>
<calcChain xmlns="http://schemas.openxmlformats.org/spreadsheetml/2006/main">
  <c r="E54" i="7"/>
  <c r="E53"/>
  <c r="G49"/>
  <c r="E49"/>
  <c r="I48"/>
  <c r="G48"/>
  <c r="I26"/>
  <c r="G26"/>
  <c r="E17"/>
  <c r="C15"/>
  <c r="I17"/>
  <c r="G17"/>
  <c r="I49"/>
  <c r="F13"/>
  <c r="G39" l="1"/>
  <c r="G38"/>
  <c r="G36"/>
  <c r="G35"/>
  <c r="G34"/>
  <c r="G33"/>
  <c r="G32"/>
  <c r="G28"/>
  <c r="G27"/>
  <c r="G25"/>
  <c r="I23"/>
  <c r="I22"/>
  <c r="I21"/>
  <c r="I20"/>
  <c r="G23"/>
  <c r="G22"/>
  <c r="G21"/>
  <c r="G20"/>
  <c r="G30" l="1"/>
  <c r="I55"/>
  <c r="I54"/>
  <c r="G54"/>
  <c r="I52"/>
  <c r="G52"/>
  <c r="H46"/>
  <c r="G50"/>
  <c r="G47"/>
  <c r="G44"/>
  <c r="I43"/>
  <c r="G43"/>
  <c r="G45"/>
  <c r="G18"/>
  <c r="I16"/>
  <c r="G16"/>
  <c r="G14"/>
  <c r="I50"/>
  <c r="I47"/>
  <c r="I45"/>
  <c r="I44"/>
  <c r="I39"/>
  <c r="I38"/>
  <c r="I36"/>
  <c r="I35"/>
  <c r="I34"/>
  <c r="I33"/>
  <c r="I32"/>
  <c r="I30"/>
  <c r="I28"/>
  <c r="I27"/>
  <c r="I25"/>
  <c r="I18"/>
  <c r="I14"/>
  <c r="I12"/>
  <c r="I11"/>
  <c r="I10"/>
  <c r="I9"/>
  <c r="I8"/>
  <c r="I7"/>
  <c r="I6"/>
  <c r="G12"/>
  <c r="G11"/>
  <c r="G10"/>
  <c r="G9"/>
  <c r="G8"/>
  <c r="G7"/>
  <c r="G6"/>
  <c r="E52"/>
  <c r="E50"/>
  <c r="E48"/>
  <c r="E47"/>
  <c r="E45"/>
  <c r="E44"/>
  <c r="E43"/>
  <c r="E39"/>
  <c r="E38"/>
  <c r="E36"/>
  <c r="E35"/>
  <c r="E34"/>
  <c r="E33"/>
  <c r="E32"/>
  <c r="E30"/>
  <c r="E28"/>
  <c r="E27"/>
  <c r="E25"/>
  <c r="H53"/>
  <c r="F53"/>
  <c r="D53"/>
  <c r="H51"/>
  <c r="F51"/>
  <c r="D51"/>
  <c r="F46"/>
  <c r="D46"/>
  <c r="H42"/>
  <c r="F42"/>
  <c r="D42"/>
  <c r="H37"/>
  <c r="F37"/>
  <c r="D37"/>
  <c r="H31"/>
  <c r="F31"/>
  <c r="D31"/>
  <c r="H29"/>
  <c r="F29"/>
  <c r="D29"/>
  <c r="H13"/>
  <c r="H15"/>
  <c r="F15"/>
  <c r="H19"/>
  <c r="F19"/>
  <c r="H24"/>
  <c r="F24"/>
  <c r="D24"/>
  <c r="E23"/>
  <c r="E22"/>
  <c r="E21"/>
  <c r="E20"/>
  <c r="D19"/>
  <c r="D15"/>
  <c r="D13"/>
  <c r="E18"/>
  <c r="E16"/>
  <c r="E14"/>
  <c r="E12"/>
  <c r="E10"/>
  <c r="E9"/>
  <c r="E8"/>
  <c r="E7"/>
  <c r="E6"/>
  <c r="H5"/>
  <c r="F5"/>
  <c r="D5"/>
  <c r="C53"/>
  <c r="C51"/>
  <c r="C46"/>
  <c r="C42"/>
  <c r="C40"/>
  <c r="C37"/>
  <c r="C31"/>
  <c r="C29"/>
  <c r="G53" l="1"/>
  <c r="G51"/>
  <c r="E29"/>
  <c r="I37"/>
  <c r="G29"/>
  <c r="E42"/>
  <c r="E31"/>
  <c r="I53"/>
  <c r="G37"/>
  <c r="I31"/>
  <c r="I24"/>
  <c r="G24"/>
  <c r="I19"/>
  <c r="H56"/>
  <c r="G19"/>
  <c r="F56"/>
  <c r="E37"/>
  <c r="G31"/>
  <c r="I29"/>
  <c r="I51"/>
  <c r="E51"/>
  <c r="I46"/>
  <c r="G46"/>
  <c r="E46"/>
  <c r="I42"/>
  <c r="G42"/>
  <c r="I15"/>
  <c r="G15"/>
  <c r="G13"/>
  <c r="I13"/>
  <c r="I5"/>
  <c r="G5"/>
  <c r="D56"/>
  <c r="C24"/>
  <c r="E24" s="1"/>
  <c r="C19"/>
  <c r="E19" s="1"/>
  <c r="E15"/>
  <c r="C13"/>
  <c r="E13" s="1"/>
  <c r="C5"/>
  <c r="I56" l="1"/>
  <c r="G56"/>
  <c r="C56"/>
  <c r="E56" s="1"/>
  <c r="E5"/>
</calcChain>
</file>

<file path=xl/comments1.xml><?xml version="1.0" encoding="utf-8"?>
<comments xmlns="http://schemas.openxmlformats.org/spreadsheetml/2006/main">
  <authors>
    <author>Пользователь</author>
  </authors>
  <commentList>
    <comment ref="D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<sst xmlns="http://schemas.openxmlformats.org/spreadsheetml/2006/main" count="127" uniqueCount="109">
  <si>
    <t>Наименование раздела, подраздела</t>
  </si>
  <si>
    <t>Общегосударственные вопросы</t>
  </si>
  <si>
    <t>01 02</t>
  </si>
  <si>
    <t>Функционирование высшего должностного лица субъекта Российской Федерации и муниципального образования</t>
  </si>
  <si>
    <t>01 03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</si>
  <si>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</si>
  <si>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01 04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</si>
  <si>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</si>
  <si>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</si>
  <si>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</si>
  <si>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01 07</t>
  </si>
  <si>
    <t>Обеспечение проведения выборов и референдумов</t>
  </si>
  <si>
    <t>01 11</t>
  </si>
  <si>
    <t>Резервные фонды</t>
  </si>
  <si>
    <t>-</t>
  </si>
  <si>
    <t>01 13</t>
  </si>
  <si>
    <t>Другие общегосударственные вопросы</t>
  </si>
  <si>
    <t>Национальная оборона</t>
  </si>
  <si>
    <t>02 03</t>
  </si>
  <si>
    <t>Мобилизационная и вневойсковая подготовка</t>
  </si>
  <si>
    <t>Национальная безопасность и правоохранительная деятельность</t>
  </si>
  <si>
    <t>03 09</t>
  </si>
  <si>
    <t>03 14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</si>
  <si>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</si>
  <si>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</si>
  <si>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04 05</t>
  </si>
  <si>
    <t>Сельское хозяйство и рыболовство</t>
  </si>
  <si>
    <t>04 09</t>
  </si>
  <si>
    <t>Дорожное хозяйство (дорожные фонды)</t>
  </si>
  <si>
    <t>04 10</t>
  </si>
  <si>
    <t>Связь и информатика</t>
  </si>
  <si>
    <t>04 12</t>
  </si>
  <si>
    <t>Другие вопросы в области национальной экономики</t>
  </si>
  <si>
    <t>Жилищно-коммунальное хозяйство</t>
  </si>
  <si>
    <t>05 01</t>
  </si>
  <si>
    <t>Жилищное хозяйство</t>
  </si>
  <si>
    <t>05 02</t>
  </si>
  <si>
    <t>Коммунальное хозяйство</t>
  </si>
  <si>
    <t>05 03</t>
  </si>
  <si>
    <t>Благоустройство</t>
  </si>
  <si>
    <t>05 05</t>
  </si>
  <si>
    <t>Другие вопросы в области жилищно-коммунального хозяйства</t>
  </si>
  <si>
    <t>Охрана окружающей среды</t>
  </si>
  <si>
    <t>06 03</t>
  </si>
  <si>
    <t>Охрана объектов растительного и животного мира и среды их обитания</t>
  </si>
  <si>
    <t>Образование</t>
  </si>
  <si>
    <t>07 01</t>
  </si>
  <si>
    <t>Дошкольное образование</t>
  </si>
  <si>
    <t xml:space="preserve">07 02 </t>
  </si>
  <si>
    <t>Общее образование</t>
  </si>
  <si>
    <t>07 03</t>
  </si>
  <si>
    <t>Дополнительное образование детей</t>
  </si>
  <si>
    <t>07 07</t>
  </si>
  <si>
    <t>Молодежная политика</t>
  </si>
  <si>
    <t>07 09</t>
  </si>
  <si>
    <t>Другие вопросы в области образования</t>
  </si>
  <si>
    <t>Культура, кинематография</t>
  </si>
  <si>
    <t>08 01</t>
  </si>
  <si>
    <t>Культура</t>
  </si>
  <si>
    <t>08 04</t>
  </si>
  <si>
    <t>Другие вопросы в области культуры, кинематографии</t>
  </si>
  <si>
    <t>Здравоохранение</t>
  </si>
  <si>
    <t>Социальная политика</t>
  </si>
  <si>
    <t>10 01</t>
  </si>
  <si>
    <t>Пенсионное обеспечение</t>
  </si>
  <si>
    <t>10 03</t>
  </si>
  <si>
    <t>Социальное обеспечение населения</t>
  </si>
  <si>
    <t>10 04</t>
  </si>
  <si>
    <t>Охрана семьи и детства</t>
  </si>
  <si>
    <t>Физическая культура и спорт</t>
  </si>
  <si>
    <t>11 01</t>
  </si>
  <si>
    <t>Физическая культура</t>
  </si>
  <si>
    <t>11 02</t>
  </si>
  <si>
    <t>Массовый спорт</t>
  </si>
  <si>
    <t>11 05</t>
  </si>
  <si>
    <t>Другие вопросы в области физической культуры и спорта</t>
  </si>
  <si>
    <t>Средства массовой информации</t>
  </si>
  <si>
    <t>12 04</t>
  </si>
  <si>
    <t>Другие вопросы в области средств массовой информации</t>
  </si>
  <si>
    <t>Обслуживание государственного и муниципального долга</t>
  </si>
  <si>
    <t>13 01</t>
  </si>
  <si>
    <t>Обслуживание государственного внутреннего и муниципального долга</t>
  </si>
  <si>
    <t>Условно утверждаемые расходы</t>
  </si>
  <si>
    <t>Всего:</t>
  </si>
  <si>
    <t>Темп роста 2022 года к 2021 году,
 %</t>
  </si>
  <si>
    <t>Раздел, подраз
дел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</si>
  <si>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</si>
  <si>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</si>
  <si>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</si>
  <si>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</si>
  <si>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</si>
  <si>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</si>
  <si>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</si>
  <si>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</si>
  <si>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</si>
  <si>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Темп роста 2023 года к 2022 году,
 %</t>
  </si>
  <si>
    <t>11 03</t>
  </si>
  <si>
    <t>03 10</t>
  </si>
  <si>
    <t>Защита населения и территории от чрезвычайных ситуаций природного и техногенного характера, гражданская оборона (2020 год). Гражданская оборона (2021-2023 годы)</t>
  </si>
  <si>
    <t>Спорт высших достижений</t>
  </si>
  <si>
    <t>Защита населения и территории от чрезвычайных ситуаций природного и техногенного характера, пожарная безопасность (2021-2023 годы)</t>
  </si>
  <si>
    <t>09 02</t>
  </si>
  <si>
    <t>Амбулаторная помощь</t>
  </si>
  <si>
    <t>Расходы бюджета городского округа Реутов Московской области на 2022 год и плановый период 2023 и 2024 годов
по разделам и подразделам бюджетной классификации
в сравнении с ожидаемым исполнением бюджета в 2021 году</t>
  </si>
  <si>
    <t>2021 год 
ожидаемое исполнение, 
тыс. рублей</t>
  </si>
  <si>
    <t>2022 год,
 тыс. рублей</t>
  </si>
  <si>
    <t>2023 год,
тыс. рублей</t>
  </si>
  <si>
    <t>2024 год,
 тыс. рублей</t>
  </si>
  <si>
    <t>Темп роста 2024 года к 2023 году,
 %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</si>
</sst>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9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2DFD7"/>
        <bgColor rgb="FFB2DFDB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Font="0" applyBorder="0" applyAlignment="0" applyProtection="0">
      <alignment horizontal="left" wrapText="1"/>
    </xf>
    <xf numFmtId="0" fontId="9" fillId="0" borderId="0"/>
  </cellStyleXfs>
  <cellXfs count="2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/>
    </xf>
    <xf numFmtId="4" fontId="5" fillId="0" borderId="2" xfId="2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4" fontId="10" fillId="0" borderId="4" xfId="2" applyNumberFormat="1" applyFont="1" applyFill="1" applyBorder="1" applyAlignment="1">
      <alignment horizontal="center" vertical="center"/>
    </xf>
    <xf numFmtId="4" fontId="10" fillId="0" borderId="3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3">
    <cellStyle name="3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6"/>
  <sheetViews>
    <sheetView tabSelected="1" zoomScale="85" zoomScaleNormal="85" workbookViewId="0">
      <selection sqref="A1:I1"/>
    </sheetView>
  </sheetViews>
  <sheetFormatPr defaultRowHeight="12"/>
  <cols>
    <col min="2" max="2" width="34.85546875" customWidth="1"/>
    <col min="3" max="9" width="16.85546875" customWidth="1"/>
  </cols>
  <sheetData>
    <row r="1" spans="1:9" ht="50.25" customHeight="1">
      <c r="A1" s="22" t="s">
        <v>103</v>
      </c>
      <c r="B1" s="23"/>
      <c r="C1" s="23"/>
      <c r="D1" s="23"/>
      <c r="E1" s="23"/>
      <c r="F1" s="23"/>
      <c r="G1" s="23"/>
      <c r="H1" s="23"/>
      <c r="I1" s="23"/>
    </row>
    <row r="3" spans="1:9" ht="76.5" customHeight="1">
      <c r="A3" s="1" t="s">
        <v>85</v>
      </c>
      <c r="B3" s="1" t="s">
        <v>0</v>
      </c>
      <c r="C3" s="1" t="s">
        <v>104</v>
      </c>
      <c r="D3" s="1" t="s">
        <v>105</v>
      </c>
      <c r="E3" s="1" t="s">
        <v>84</v>
      </c>
      <c r="F3" s="1" t="s">
        <v>106</v>
      </c>
      <c r="G3" s="1" t="s">
        <v>95</v>
      </c>
      <c r="H3" s="1" t="s">
        <v>107</v>
      </c>
      <c r="I3" s="1" t="s">
        <v>108</v>
      </c>
    </row>
    <row r="4" spans="1:9">
      <c r="A4" s="2">
        <v>1</v>
      </c>
      <c r="B4" s="2">
        <v>2</v>
      </c>
      <c r="C4" s="3">
        <v>3</v>
      </c>
      <c r="D4" s="3">
        <v>4</v>
      </c>
      <c r="E4" s="3">
        <v>5</v>
      </c>
      <c r="F4" s="2">
        <v>6</v>
      </c>
      <c r="G4" s="2">
        <v>7</v>
      </c>
      <c r="H4" s="2">
        <v>8</v>
      </c>
      <c r="I4" s="2">
        <v>9</v>
      </c>
    </row>
    <row r="5" spans="1:9" ht="39" customHeight="1">
      <c r="A5" s="9" t="s">
        <v>86</v>
      </c>
      <c r="B5" s="5" t="s">
        <v>1</v>
      </c>
      <c r="C5" s="7">
        <f>SUM(C6:C12)</f>
        <v>567806.41999999993</v>
      </c>
      <c r="D5" s="7">
        <f>SUM(D6:D12)</f>
        <v>541290.53</v>
      </c>
      <c r="E5" s="10">
        <f>SUM(D5/C5*100)</f>
        <v>95.330117965203726</v>
      </c>
      <c r="F5" s="7">
        <f>SUM(F6:F12)</f>
        <v>583445.32999999996</v>
      </c>
      <c r="G5" s="10">
        <f>SUM(F5/D5*100)</f>
        <v>107.78783253422148</v>
      </c>
      <c r="H5" s="7">
        <f>SUM(H6:H12)</f>
        <v>633275.27</v>
      </c>
      <c r="I5" s="10">
        <f>SUM(H5/F5*100)</f>
        <v>108.54063567532542</v>
      </c>
    </row>
    <row r="6" spans="1:9" ht="63">
      <c r="A6" s="1" t="s">
        <v>2</v>
      </c>
      <c r="B6" s="6" t="s">
        <v>3</v>
      </c>
      <c r="C6" s="14">
        <v>3213.33</v>
      </c>
      <c r="D6" s="8">
        <v>3358</v>
      </c>
      <c r="E6" s="11">
        <f t="shared" ref="E6:E25" si="0">SUM(D6/C6*100)</f>
        <v>104.50218309355093</v>
      </c>
      <c r="F6" s="8">
        <v>3358</v>
      </c>
      <c r="G6" s="11">
        <f>SUM(F6/D6*100)</f>
        <v>100</v>
      </c>
      <c r="H6" s="8">
        <v>3358</v>
      </c>
      <c r="I6" s="11">
        <f>SUM(H6/F6*100)</f>
        <v>100</v>
      </c>
    </row>
    <row r="7" spans="1:9" ht="94.5">
      <c r="A7" s="1" t="s">
        <v>4</v>
      </c>
      <c r="B7" s="6" t="s">
        <v>5</v>
      </c>
      <c r="C7" s="14">
        <v>3494.85</v>
      </c>
      <c r="D7" s="8">
        <v>3552.05</v>
      </c>
      <c r="E7" s="11">
        <f t="shared" si="0"/>
        <v>101.6366939925891</v>
      </c>
      <c r="F7" s="8">
        <v>3552.05</v>
      </c>
      <c r="G7" s="11">
        <f t="shared" ref="G7:G14" si="1">SUM(F7/D7*100)</f>
        <v>100</v>
      </c>
      <c r="H7" s="8">
        <v>3552.05</v>
      </c>
      <c r="I7" s="11">
        <f t="shared" ref="I7:I12" si="2">SUM(H7/F7*100)</f>
        <v>100</v>
      </c>
    </row>
    <row r="8" spans="1:9" ht="126">
      <c r="A8" s="1" t="s">
        <v>6</v>
      </c>
      <c r="B8" s="6" t="s">
        <v>7</v>
      </c>
      <c r="C8" s="8">
        <v>286327.46999999997</v>
      </c>
      <c r="D8" s="8">
        <v>211955.27</v>
      </c>
      <c r="E8" s="11">
        <f t="shared" si="0"/>
        <v>74.025475096748494</v>
      </c>
      <c r="F8" s="12">
        <v>239921.15</v>
      </c>
      <c r="G8" s="11">
        <f t="shared" si="1"/>
        <v>113.19423668965626</v>
      </c>
      <c r="H8" s="12">
        <v>239923.15</v>
      </c>
      <c r="I8" s="11">
        <f t="shared" si="2"/>
        <v>100.00083360720804</v>
      </c>
    </row>
    <row r="9" spans="1:9" ht="78.75">
      <c r="A9" s="1" t="s">
        <v>8</v>
      </c>
      <c r="B9" s="6" t="s">
        <v>9</v>
      </c>
      <c r="C9" s="14">
        <v>30983.24</v>
      </c>
      <c r="D9" s="8">
        <v>33588.879999999997</v>
      </c>
      <c r="E9" s="11">
        <f t="shared" si="0"/>
        <v>108.40983706029452</v>
      </c>
      <c r="F9" s="8">
        <v>33588.879999999997</v>
      </c>
      <c r="G9" s="11">
        <f t="shared" si="1"/>
        <v>100</v>
      </c>
      <c r="H9" s="8">
        <v>33588.879999999997</v>
      </c>
      <c r="I9" s="11">
        <f t="shared" si="2"/>
        <v>100</v>
      </c>
    </row>
    <row r="10" spans="1:9" ht="31.5">
      <c r="A10" s="1" t="s">
        <v>10</v>
      </c>
      <c r="B10" s="6" t="s">
        <v>11</v>
      </c>
      <c r="C10" s="14">
        <v>2340.35</v>
      </c>
      <c r="D10" s="8">
        <v>2385.54</v>
      </c>
      <c r="E10" s="11">
        <f t="shared" si="0"/>
        <v>101.93090777020531</v>
      </c>
      <c r="F10" s="8">
        <v>2385.54</v>
      </c>
      <c r="G10" s="11">
        <f t="shared" si="1"/>
        <v>100</v>
      </c>
      <c r="H10" s="8">
        <v>2385.54</v>
      </c>
      <c r="I10" s="11">
        <f t="shared" si="2"/>
        <v>100</v>
      </c>
    </row>
    <row r="11" spans="1:9" ht="15.75">
      <c r="A11" s="1" t="s">
        <v>12</v>
      </c>
      <c r="B11" s="6" t="s">
        <v>13</v>
      </c>
      <c r="C11" s="8">
        <v>0</v>
      </c>
      <c r="D11" s="8">
        <v>10000</v>
      </c>
      <c r="E11" s="11" t="s">
        <v>14</v>
      </c>
      <c r="F11" s="8">
        <v>10000</v>
      </c>
      <c r="G11" s="11">
        <f t="shared" si="1"/>
        <v>100</v>
      </c>
      <c r="H11" s="8">
        <v>10000</v>
      </c>
      <c r="I11" s="11">
        <f t="shared" si="2"/>
        <v>100</v>
      </c>
    </row>
    <row r="12" spans="1:9" ht="31.5">
      <c r="A12" s="1" t="s">
        <v>15</v>
      </c>
      <c r="B12" s="6" t="s">
        <v>16</v>
      </c>
      <c r="C12" s="8">
        <v>241447.18</v>
      </c>
      <c r="D12" s="8">
        <v>276450.78999999998</v>
      </c>
      <c r="E12" s="11">
        <f t="shared" si="0"/>
        <v>114.49741926992066</v>
      </c>
      <c r="F12" s="12">
        <v>290639.71000000002</v>
      </c>
      <c r="G12" s="11">
        <f t="shared" si="1"/>
        <v>105.13253009694783</v>
      </c>
      <c r="H12" s="12">
        <v>340467.65</v>
      </c>
      <c r="I12" s="11">
        <f t="shared" si="2"/>
        <v>117.14422987829158</v>
      </c>
    </row>
    <row r="13" spans="1:9" ht="15.75">
      <c r="A13" s="9" t="s">
        <v>87</v>
      </c>
      <c r="B13" s="5" t="s">
        <v>17</v>
      </c>
      <c r="C13" s="7">
        <f>SUM(C14:C14)</f>
        <v>7547</v>
      </c>
      <c r="D13" s="7">
        <f>SUM(D14:D14)</f>
        <v>7480</v>
      </c>
      <c r="E13" s="10">
        <f>SUM(D13/C13*100)</f>
        <v>99.112230025175563</v>
      </c>
      <c r="F13" s="7">
        <f>SUM(F14:F14)</f>
        <v>7741</v>
      </c>
      <c r="G13" s="10">
        <f>SUM(F13/D13*100)</f>
        <v>103.48930481283422</v>
      </c>
      <c r="H13" s="7">
        <f>SUM(H14:H14)</f>
        <v>8011</v>
      </c>
      <c r="I13" s="10">
        <f>SUM(H13/F13*100)</f>
        <v>103.48792145717607</v>
      </c>
    </row>
    <row r="14" spans="1:9" ht="31.5">
      <c r="A14" s="1" t="s">
        <v>18</v>
      </c>
      <c r="B14" s="6" t="s">
        <v>19</v>
      </c>
      <c r="C14" s="8">
        <v>7547</v>
      </c>
      <c r="D14" s="8">
        <v>7480</v>
      </c>
      <c r="E14" s="11">
        <f t="shared" si="0"/>
        <v>99.112230025175563</v>
      </c>
      <c r="F14" s="8">
        <v>7741</v>
      </c>
      <c r="G14" s="11">
        <f t="shared" si="1"/>
        <v>103.48930481283422</v>
      </c>
      <c r="H14" s="8">
        <v>8011</v>
      </c>
      <c r="I14" s="11">
        <f>SUM(H14/F14*100)</f>
        <v>103.48792145717607</v>
      </c>
    </row>
    <row r="15" spans="1:9" ht="47.25">
      <c r="A15" s="9" t="s">
        <v>88</v>
      </c>
      <c r="B15" s="5" t="s">
        <v>20</v>
      </c>
      <c r="C15" s="7">
        <f>SUM(C16:C18)</f>
        <v>41770.43</v>
      </c>
      <c r="D15" s="7">
        <f>SUM(D16:D18)</f>
        <v>46484.63</v>
      </c>
      <c r="E15" s="10">
        <f>SUM(D15/C15*100)</f>
        <v>111.28597431245022</v>
      </c>
      <c r="F15" s="7">
        <f>SUM(F16:F18)</f>
        <v>46484.63</v>
      </c>
      <c r="G15" s="10">
        <f>SUM(F15/D15*100)</f>
        <v>100</v>
      </c>
      <c r="H15" s="7">
        <f>SUM(H16:H18)</f>
        <v>46484.63</v>
      </c>
      <c r="I15" s="10">
        <f>SUM(H15/F15*100)</f>
        <v>100</v>
      </c>
    </row>
    <row r="16" spans="1:9" ht="94.5">
      <c r="A16" s="1" t="s">
        <v>21</v>
      </c>
      <c r="B16" s="6" t="s">
        <v>98</v>
      </c>
      <c r="C16" s="16">
        <v>1386.64</v>
      </c>
      <c r="D16" s="8">
        <v>1386.64</v>
      </c>
      <c r="E16" s="11">
        <f t="shared" si="0"/>
        <v>100</v>
      </c>
      <c r="F16" s="8">
        <v>1386.64</v>
      </c>
      <c r="G16" s="11">
        <f t="shared" ref="G16:G18" si="3">SUM(F16/D16*100)</f>
        <v>100</v>
      </c>
      <c r="H16" s="8">
        <v>1386.64</v>
      </c>
      <c r="I16" s="11">
        <f>SUM(H16/F16*100)</f>
        <v>100</v>
      </c>
    </row>
    <row r="17" spans="1:9" ht="78.75">
      <c r="A17" s="1" t="s">
        <v>97</v>
      </c>
      <c r="B17" s="6" t="s">
        <v>100</v>
      </c>
      <c r="C17" s="14">
        <v>24387.59</v>
      </c>
      <c r="D17" s="8">
        <v>25087.98</v>
      </c>
      <c r="E17" s="11">
        <f t="shared" si="0"/>
        <v>102.87191149268952</v>
      </c>
      <c r="F17" s="8">
        <v>25087.98</v>
      </c>
      <c r="G17" s="11">
        <f t="shared" si="3"/>
        <v>100</v>
      </c>
      <c r="H17" s="8">
        <v>25087.98</v>
      </c>
      <c r="I17" s="11">
        <f>SUM(H17/F17*100)</f>
        <v>100</v>
      </c>
    </row>
    <row r="18" spans="1:9" ht="63">
      <c r="A18" s="1" t="s">
        <v>22</v>
      </c>
      <c r="B18" s="6" t="s">
        <v>23</v>
      </c>
      <c r="C18" s="8">
        <v>15996.2</v>
      </c>
      <c r="D18" s="8">
        <v>20010.009999999998</v>
      </c>
      <c r="E18" s="11">
        <f t="shared" si="0"/>
        <v>125.0922719145797</v>
      </c>
      <c r="F18" s="8">
        <v>20010.009999999998</v>
      </c>
      <c r="G18" s="11">
        <f t="shared" si="3"/>
        <v>100</v>
      </c>
      <c r="H18" s="8">
        <v>20010.009999999998</v>
      </c>
      <c r="I18" s="11">
        <f t="shared" ref="I18:I23" si="4">SUM(H18/F18*100)</f>
        <v>100</v>
      </c>
    </row>
    <row r="19" spans="1:9" ht="15.75">
      <c r="A19" s="9" t="s">
        <v>89</v>
      </c>
      <c r="B19" s="5" t="s">
        <v>24</v>
      </c>
      <c r="C19" s="7">
        <f>SUM(C20:C23)</f>
        <v>376711.54</v>
      </c>
      <c r="D19" s="7">
        <f>SUM(D20:D23)</f>
        <v>253510.03</v>
      </c>
      <c r="E19" s="10">
        <f>SUM(D19/C19*100)</f>
        <v>67.295530686423888</v>
      </c>
      <c r="F19" s="7">
        <f>SUM(F20:F23)</f>
        <v>236455.55</v>
      </c>
      <c r="G19" s="10">
        <f>SUM(F19/D19*100)</f>
        <v>93.272660651730419</v>
      </c>
      <c r="H19" s="7">
        <f>SUM(H20:H23)</f>
        <v>209264.88</v>
      </c>
      <c r="I19" s="10">
        <f>SUM(H19/F19*100)</f>
        <v>88.500726669346534</v>
      </c>
    </row>
    <row r="20" spans="1:9" ht="31.5">
      <c r="A20" s="1" t="s">
        <v>25</v>
      </c>
      <c r="B20" s="6" t="s">
        <v>26</v>
      </c>
      <c r="C20" s="8">
        <v>2688</v>
      </c>
      <c r="D20" s="8">
        <v>2601</v>
      </c>
      <c r="E20" s="11">
        <f t="shared" si="0"/>
        <v>96.763392857142861</v>
      </c>
      <c r="F20" s="8">
        <v>2601</v>
      </c>
      <c r="G20" s="11">
        <f t="shared" ref="G20:G28" si="5">SUM(F20/D20*100)</f>
        <v>100</v>
      </c>
      <c r="H20" s="8">
        <v>2601</v>
      </c>
      <c r="I20" s="11">
        <f t="shared" si="4"/>
        <v>100</v>
      </c>
    </row>
    <row r="21" spans="1:9" ht="31.5">
      <c r="A21" s="1" t="s">
        <v>27</v>
      </c>
      <c r="B21" s="6" t="s">
        <v>28</v>
      </c>
      <c r="C21" s="8">
        <v>326436.93</v>
      </c>
      <c r="D21" s="8">
        <v>196339.03</v>
      </c>
      <c r="E21" s="11">
        <f t="shared" si="0"/>
        <v>60.146083961762542</v>
      </c>
      <c r="F21" s="12">
        <v>162903.54999999999</v>
      </c>
      <c r="G21" s="11">
        <f t="shared" si="5"/>
        <v>82.970538257217626</v>
      </c>
      <c r="H21" s="12">
        <v>135712.88</v>
      </c>
      <c r="I21" s="11">
        <f t="shared" si="4"/>
        <v>83.308730841040614</v>
      </c>
    </row>
    <row r="22" spans="1:9" ht="15.75">
      <c r="A22" s="1" t="s">
        <v>29</v>
      </c>
      <c r="B22" s="6" t="s">
        <v>30</v>
      </c>
      <c r="C22" s="14">
        <v>17145.16</v>
      </c>
      <c r="D22" s="8">
        <v>6283</v>
      </c>
      <c r="E22" s="11">
        <f t="shared" si="0"/>
        <v>36.645910566013967</v>
      </c>
      <c r="F22" s="8">
        <v>6283</v>
      </c>
      <c r="G22" s="11">
        <f t="shared" si="5"/>
        <v>100</v>
      </c>
      <c r="H22" s="8">
        <v>6283</v>
      </c>
      <c r="I22" s="11">
        <f t="shared" si="4"/>
        <v>100</v>
      </c>
    </row>
    <row r="23" spans="1:9" ht="31.5">
      <c r="A23" s="1" t="s">
        <v>31</v>
      </c>
      <c r="B23" s="6" t="s">
        <v>32</v>
      </c>
      <c r="C23" s="15">
        <v>30441.45</v>
      </c>
      <c r="D23" s="8">
        <v>48287</v>
      </c>
      <c r="E23" s="11">
        <f t="shared" si="0"/>
        <v>158.62253604870992</v>
      </c>
      <c r="F23" s="12">
        <v>64668</v>
      </c>
      <c r="G23" s="11">
        <f t="shared" si="5"/>
        <v>133.92424462070537</v>
      </c>
      <c r="H23" s="12">
        <v>64668</v>
      </c>
      <c r="I23" s="11">
        <f t="shared" si="4"/>
        <v>100</v>
      </c>
    </row>
    <row r="24" spans="1:9" ht="31.5">
      <c r="A24" s="9" t="s">
        <v>90</v>
      </c>
      <c r="B24" s="5" t="s">
        <v>33</v>
      </c>
      <c r="C24" s="7">
        <f>SUM(C25:C28)</f>
        <v>262724.92</v>
      </c>
      <c r="D24" s="7">
        <f>SUM(D25:D28)</f>
        <v>571660.03</v>
      </c>
      <c r="E24" s="10">
        <f>SUM(D24/C24*100)</f>
        <v>217.58881114132609</v>
      </c>
      <c r="F24" s="7">
        <f>SUM(F25:F28)</f>
        <v>425621.01</v>
      </c>
      <c r="G24" s="10">
        <f>SUM(F24/D24*100)</f>
        <v>74.453519165928043</v>
      </c>
      <c r="H24" s="7">
        <f>SUM(H25:H28)</f>
        <v>173292.61</v>
      </c>
      <c r="I24" s="10">
        <f>SUM(H24/F24*100)</f>
        <v>40.715238657978844</v>
      </c>
    </row>
    <row r="25" spans="1:9" ht="15.75">
      <c r="A25" s="1" t="s">
        <v>34</v>
      </c>
      <c r="B25" s="6" t="s">
        <v>35</v>
      </c>
      <c r="C25" s="8">
        <v>37315.120000000003</v>
      </c>
      <c r="D25" s="8">
        <v>13013</v>
      </c>
      <c r="E25" s="11">
        <f t="shared" si="0"/>
        <v>34.873263170532482</v>
      </c>
      <c r="F25" s="8">
        <v>13013</v>
      </c>
      <c r="G25" s="11">
        <f t="shared" si="5"/>
        <v>100</v>
      </c>
      <c r="H25" s="8">
        <v>13013</v>
      </c>
      <c r="I25" s="11">
        <f t="shared" ref="I25:I28" si="6">SUM(H25/F25*100)</f>
        <v>100</v>
      </c>
    </row>
    <row r="26" spans="1:9" ht="15.75">
      <c r="A26" s="1" t="s">
        <v>36</v>
      </c>
      <c r="B26" s="6" t="s">
        <v>37</v>
      </c>
      <c r="C26" s="8" t="s">
        <v>14</v>
      </c>
      <c r="D26" s="8">
        <v>154610.07</v>
      </c>
      <c r="E26" s="11" t="s">
        <v>14</v>
      </c>
      <c r="F26" s="12">
        <v>270892.71000000002</v>
      </c>
      <c r="G26" s="11">
        <f t="shared" si="5"/>
        <v>175.21026282440724</v>
      </c>
      <c r="H26" s="12">
        <v>18325.740000000002</v>
      </c>
      <c r="I26" s="11">
        <f t="shared" si="6"/>
        <v>6.7649439514263792</v>
      </c>
    </row>
    <row r="27" spans="1:9" ht="15.75">
      <c r="A27" s="1" t="s">
        <v>38</v>
      </c>
      <c r="B27" s="6" t="s">
        <v>39</v>
      </c>
      <c r="C27" s="8">
        <v>224747.8</v>
      </c>
      <c r="D27" s="8">
        <v>403328.96</v>
      </c>
      <c r="E27" s="11">
        <f t="shared" ref="E27:E28" si="7">SUM(D27/C27*100)</f>
        <v>179.45846855898034</v>
      </c>
      <c r="F27" s="12">
        <v>141007.29999999999</v>
      </c>
      <c r="G27" s="11">
        <f t="shared" si="5"/>
        <v>34.960866683116429</v>
      </c>
      <c r="H27" s="12">
        <v>141245.87</v>
      </c>
      <c r="I27" s="11">
        <f t="shared" si="6"/>
        <v>100.16918982208722</v>
      </c>
    </row>
    <row r="28" spans="1:9" ht="47.25">
      <c r="A28" s="1" t="s">
        <v>40</v>
      </c>
      <c r="B28" s="6" t="s">
        <v>41</v>
      </c>
      <c r="C28" s="14">
        <v>662</v>
      </c>
      <c r="D28" s="8">
        <v>708</v>
      </c>
      <c r="E28" s="11">
        <f t="shared" si="7"/>
        <v>106.94864048338368</v>
      </c>
      <c r="F28" s="12">
        <v>708</v>
      </c>
      <c r="G28" s="11">
        <f t="shared" si="5"/>
        <v>100</v>
      </c>
      <c r="H28" s="12">
        <v>708</v>
      </c>
      <c r="I28" s="11">
        <f t="shared" si="6"/>
        <v>100</v>
      </c>
    </row>
    <row r="29" spans="1:9" ht="15.75">
      <c r="A29" s="9" t="s">
        <v>91</v>
      </c>
      <c r="B29" s="5" t="s">
        <v>42</v>
      </c>
      <c r="C29" s="17">
        <f>SUM(C30)</f>
        <v>320</v>
      </c>
      <c r="D29" s="7">
        <f>SUM(D30)</f>
        <v>300</v>
      </c>
      <c r="E29" s="10">
        <f>SUM(D29/C29*100)</f>
        <v>93.75</v>
      </c>
      <c r="F29" s="7">
        <f>SUM(F30)</f>
        <v>300</v>
      </c>
      <c r="G29" s="10">
        <f>SUM(F29/D29*100)</f>
        <v>100</v>
      </c>
      <c r="H29" s="7">
        <f>SUM(H30)</f>
        <v>300</v>
      </c>
      <c r="I29" s="10">
        <f>SUM(H29/F29*100)</f>
        <v>100</v>
      </c>
    </row>
    <row r="30" spans="1:9" ht="47.25">
      <c r="A30" s="1" t="s">
        <v>43</v>
      </c>
      <c r="B30" s="6" t="s">
        <v>44</v>
      </c>
      <c r="C30" s="8">
        <v>320</v>
      </c>
      <c r="D30" s="8">
        <v>300</v>
      </c>
      <c r="E30" s="11">
        <f t="shared" ref="E30" si="8">SUM(D30/C30*100)</f>
        <v>93.75</v>
      </c>
      <c r="F30" s="12">
        <v>300</v>
      </c>
      <c r="G30" s="11">
        <f t="shared" ref="G30:G39" si="9">SUM(F30/D30*100)</f>
        <v>100</v>
      </c>
      <c r="H30" s="12">
        <v>300</v>
      </c>
      <c r="I30" s="11">
        <f>SUM(H30/F30*100)</f>
        <v>100</v>
      </c>
    </row>
    <row r="31" spans="1:9" ht="15.75">
      <c r="A31" s="9" t="s">
        <v>92</v>
      </c>
      <c r="B31" s="5" t="s">
        <v>45</v>
      </c>
      <c r="C31" s="18">
        <f>SUM(C32:C36)</f>
        <v>2113367.8899999997</v>
      </c>
      <c r="D31" s="7">
        <f>SUM(D32:D36)</f>
        <v>2461420.7999999998</v>
      </c>
      <c r="E31" s="10">
        <f>SUM(D31/C31*100)</f>
        <v>116.46911130082516</v>
      </c>
      <c r="F31" s="7">
        <f>SUM(F32:F36)</f>
        <v>2315257.77</v>
      </c>
      <c r="G31" s="10">
        <f>SUM(F31/D31*100)</f>
        <v>94.061843062348387</v>
      </c>
      <c r="H31" s="7">
        <f>SUM(H32:H36)</f>
        <v>2437958.5900000003</v>
      </c>
      <c r="I31" s="10">
        <f>SUM(H31/F31*100)</f>
        <v>105.29966129862076</v>
      </c>
    </row>
    <row r="32" spans="1:9" ht="15.75">
      <c r="A32" s="1" t="s">
        <v>46</v>
      </c>
      <c r="B32" s="6" t="s">
        <v>47</v>
      </c>
      <c r="C32" s="14">
        <v>908114.69</v>
      </c>
      <c r="D32" s="8">
        <v>1214672.5900000001</v>
      </c>
      <c r="E32" s="11">
        <f t="shared" ref="E32:E54" si="10">SUM(D32/C32*100)</f>
        <v>133.7576193156836</v>
      </c>
      <c r="F32" s="12">
        <v>1066492.54</v>
      </c>
      <c r="G32" s="11">
        <f t="shared" si="9"/>
        <v>87.80082375942969</v>
      </c>
      <c r="H32" s="12">
        <v>899746.57</v>
      </c>
      <c r="I32" s="11">
        <f t="shared" ref="I32:I36" si="11">SUM(H32/F32*100)</f>
        <v>84.365012998590686</v>
      </c>
    </row>
    <row r="33" spans="1:9" ht="15.75">
      <c r="A33" s="1" t="s">
        <v>48</v>
      </c>
      <c r="B33" s="6" t="s">
        <v>49</v>
      </c>
      <c r="C33" s="8">
        <v>975381.94</v>
      </c>
      <c r="D33" s="8">
        <v>977584.97</v>
      </c>
      <c r="E33" s="11">
        <f t="shared" si="10"/>
        <v>100.22586331668188</v>
      </c>
      <c r="F33" s="12">
        <v>980294.38</v>
      </c>
      <c r="G33" s="11">
        <f t="shared" si="9"/>
        <v>100.27715340181631</v>
      </c>
      <c r="H33" s="12">
        <v>1283011.1599999999</v>
      </c>
      <c r="I33" s="11">
        <f t="shared" si="11"/>
        <v>130.88019131559236</v>
      </c>
    </row>
    <row r="34" spans="1:9" ht="31.5">
      <c r="A34" s="1" t="s">
        <v>50</v>
      </c>
      <c r="B34" s="6" t="s">
        <v>51</v>
      </c>
      <c r="C34" s="14">
        <v>151202.97</v>
      </c>
      <c r="D34" s="8">
        <v>178845.74</v>
      </c>
      <c r="E34" s="11">
        <f t="shared" si="10"/>
        <v>118.28189618233027</v>
      </c>
      <c r="F34" s="12">
        <v>196756.6</v>
      </c>
      <c r="G34" s="11">
        <f t="shared" si="9"/>
        <v>110.01469758239699</v>
      </c>
      <c r="H34" s="12">
        <v>179864.43</v>
      </c>
      <c r="I34" s="11">
        <f t="shared" si="11"/>
        <v>91.414686978734125</v>
      </c>
    </row>
    <row r="35" spans="1:9" ht="15.75">
      <c r="A35" s="1" t="s">
        <v>52</v>
      </c>
      <c r="B35" s="6" t="s">
        <v>53</v>
      </c>
      <c r="C35" s="14">
        <v>15844.78</v>
      </c>
      <c r="D35" s="8">
        <v>14566.23</v>
      </c>
      <c r="E35" s="11">
        <f t="shared" si="10"/>
        <v>91.930780989070215</v>
      </c>
      <c r="F35" s="12">
        <v>14390.45</v>
      </c>
      <c r="G35" s="11">
        <f t="shared" si="9"/>
        <v>98.793236135911627</v>
      </c>
      <c r="H35" s="12">
        <v>14390.45</v>
      </c>
      <c r="I35" s="11">
        <f t="shared" si="11"/>
        <v>100</v>
      </c>
    </row>
    <row r="36" spans="1:9" ht="31.5">
      <c r="A36" s="1" t="s">
        <v>54</v>
      </c>
      <c r="B36" s="6" t="s">
        <v>55</v>
      </c>
      <c r="C36" s="14">
        <v>62823.51</v>
      </c>
      <c r="D36" s="8">
        <v>75751.27</v>
      </c>
      <c r="E36" s="11">
        <f t="shared" si="10"/>
        <v>120.57790148942648</v>
      </c>
      <c r="F36" s="12">
        <v>57323.8</v>
      </c>
      <c r="G36" s="11">
        <f t="shared" si="9"/>
        <v>75.673714777323212</v>
      </c>
      <c r="H36" s="12">
        <v>60945.98</v>
      </c>
      <c r="I36" s="11">
        <f t="shared" si="11"/>
        <v>106.31880649922022</v>
      </c>
    </row>
    <row r="37" spans="1:9" ht="15.75">
      <c r="A37" s="9" t="s">
        <v>93</v>
      </c>
      <c r="B37" s="5" t="s">
        <v>56</v>
      </c>
      <c r="C37" s="17">
        <f>SUM(C38:C39)</f>
        <v>150261.99</v>
      </c>
      <c r="D37" s="7">
        <f>SUM(D38:D39)</f>
        <v>116207.42</v>
      </c>
      <c r="E37" s="10">
        <f>SUM(D37/C37*100)</f>
        <v>77.33653733722015</v>
      </c>
      <c r="F37" s="7">
        <f>SUM(F38:F39)</f>
        <v>116538.01</v>
      </c>
      <c r="G37" s="10">
        <f>SUM(F37/D37*100)</f>
        <v>100.28448269482276</v>
      </c>
      <c r="H37" s="7">
        <f>SUM(H38:H39)</f>
        <v>116243.93</v>
      </c>
      <c r="I37" s="10">
        <f>SUM(H37/F37*100)</f>
        <v>99.747653147672594</v>
      </c>
    </row>
    <row r="38" spans="1:9" ht="15.75">
      <c r="A38" s="1" t="s">
        <v>57</v>
      </c>
      <c r="B38" s="6" t="s">
        <v>58</v>
      </c>
      <c r="C38" s="16">
        <v>143827.65</v>
      </c>
      <c r="D38" s="8">
        <v>109362.69</v>
      </c>
      <c r="E38" s="11">
        <f t="shared" si="10"/>
        <v>76.037319666976416</v>
      </c>
      <c r="F38" s="12">
        <v>109693.28</v>
      </c>
      <c r="G38" s="11">
        <f t="shared" si="9"/>
        <v>100.3022877363386</v>
      </c>
      <c r="H38" s="12">
        <v>109399.2</v>
      </c>
      <c r="I38" s="11">
        <f t="shared" ref="I38:I39" si="12">SUM(H38/F38*100)</f>
        <v>99.731907004695273</v>
      </c>
    </row>
    <row r="39" spans="1:9" ht="31.5">
      <c r="A39" s="1" t="s">
        <v>59</v>
      </c>
      <c r="B39" s="6" t="s">
        <v>60</v>
      </c>
      <c r="C39" s="19">
        <v>6434.34</v>
      </c>
      <c r="D39" s="8">
        <v>6844.73</v>
      </c>
      <c r="E39" s="11">
        <f t="shared" si="10"/>
        <v>106.37812114373813</v>
      </c>
      <c r="F39" s="12">
        <v>6844.73</v>
      </c>
      <c r="G39" s="11">
        <f t="shared" si="9"/>
        <v>100</v>
      </c>
      <c r="H39" s="12">
        <v>6844.73</v>
      </c>
      <c r="I39" s="11">
        <f t="shared" si="12"/>
        <v>100</v>
      </c>
    </row>
    <row r="40" spans="1:9" ht="15.75">
      <c r="A40" s="9" t="s">
        <v>94</v>
      </c>
      <c r="B40" s="5" t="s">
        <v>61</v>
      </c>
      <c r="C40" s="7">
        <f>SUM(C41)</f>
        <v>976000</v>
      </c>
      <c r="D40" s="7" t="s">
        <v>14</v>
      </c>
      <c r="E40" s="8" t="s">
        <v>14</v>
      </c>
      <c r="F40" s="8" t="s">
        <v>14</v>
      </c>
      <c r="G40" s="8" t="s">
        <v>14</v>
      </c>
      <c r="H40" s="8" t="s">
        <v>14</v>
      </c>
      <c r="I40" s="8" t="s">
        <v>14</v>
      </c>
    </row>
    <row r="41" spans="1:9" ht="15.75">
      <c r="A41" s="1" t="s">
        <v>101</v>
      </c>
      <c r="B41" s="6" t="s">
        <v>102</v>
      </c>
      <c r="C41" s="8">
        <v>976000</v>
      </c>
      <c r="D41" s="8" t="s">
        <v>14</v>
      </c>
      <c r="E41" s="8" t="s">
        <v>14</v>
      </c>
      <c r="F41" s="8" t="s">
        <v>14</v>
      </c>
      <c r="G41" s="8" t="s">
        <v>14</v>
      </c>
      <c r="H41" s="8" t="s">
        <v>14</v>
      </c>
      <c r="I41" s="8" t="s">
        <v>14</v>
      </c>
    </row>
    <row r="42" spans="1:9" ht="15.75">
      <c r="A42" s="4">
        <v>10</v>
      </c>
      <c r="B42" s="5" t="s">
        <v>62</v>
      </c>
      <c r="C42" s="7">
        <f>SUM(C43:C45)</f>
        <v>139368.47999999998</v>
      </c>
      <c r="D42" s="7">
        <f>SUM(D43:D45)</f>
        <v>152481.72</v>
      </c>
      <c r="E42" s="10">
        <f>SUM(D42/C42*100)</f>
        <v>109.40904284813899</v>
      </c>
      <c r="F42" s="7">
        <f>SUM(F43:F45)</f>
        <v>160666.72</v>
      </c>
      <c r="G42" s="10">
        <f>SUM(F42/D42*100)</f>
        <v>105.36785655355933</v>
      </c>
      <c r="H42" s="7">
        <f>SUM(H43:H45)</f>
        <v>111548.72</v>
      </c>
      <c r="I42" s="10">
        <f>SUM(H42/F42*100)</f>
        <v>69.428640853563209</v>
      </c>
    </row>
    <row r="43" spans="1:9" ht="15.75">
      <c r="A43" s="1" t="s">
        <v>63</v>
      </c>
      <c r="B43" s="6" t="s">
        <v>64</v>
      </c>
      <c r="C43" s="20">
        <v>7056.33</v>
      </c>
      <c r="D43" s="8">
        <v>8191.72</v>
      </c>
      <c r="E43" s="11">
        <f t="shared" si="10"/>
        <v>116.09037559184449</v>
      </c>
      <c r="F43" s="8">
        <v>8191.72</v>
      </c>
      <c r="G43" s="11">
        <f>SUM(F43/D43*100)</f>
        <v>100</v>
      </c>
      <c r="H43" s="8">
        <v>8191.72</v>
      </c>
      <c r="I43" s="11">
        <f>SUM(H43/F43*100)</f>
        <v>100</v>
      </c>
    </row>
    <row r="44" spans="1:9" ht="31.5">
      <c r="A44" s="1" t="s">
        <v>65</v>
      </c>
      <c r="B44" s="6" t="s">
        <v>66</v>
      </c>
      <c r="C44" s="20">
        <v>46994</v>
      </c>
      <c r="D44" s="8">
        <v>45131</v>
      </c>
      <c r="E44" s="11">
        <f t="shared" si="10"/>
        <v>96.035664127335409</v>
      </c>
      <c r="F44" s="12">
        <v>58071</v>
      </c>
      <c r="G44" s="11">
        <f>SUM(F44/D44*100)</f>
        <v>128.67208792182757</v>
      </c>
      <c r="H44" s="12">
        <v>50079</v>
      </c>
      <c r="I44" s="11">
        <f t="shared" ref="I44:I45" si="13">SUM(H44/F44*100)</f>
        <v>86.23753680838972</v>
      </c>
    </row>
    <row r="45" spans="1:9" ht="15.75">
      <c r="A45" s="1" t="s">
        <v>67</v>
      </c>
      <c r="B45" s="6" t="s">
        <v>68</v>
      </c>
      <c r="C45" s="21">
        <v>85318.15</v>
      </c>
      <c r="D45" s="8">
        <v>99159</v>
      </c>
      <c r="E45" s="11">
        <f t="shared" si="10"/>
        <v>116.22263258169569</v>
      </c>
      <c r="F45" s="12">
        <v>94404</v>
      </c>
      <c r="G45" s="11">
        <f t="shared" ref="G45:G54" si="14">SUM(F45/D45*100)</f>
        <v>95.204671285511139</v>
      </c>
      <c r="H45" s="12">
        <v>53278</v>
      </c>
      <c r="I45" s="11">
        <f t="shared" si="13"/>
        <v>56.436167958984782</v>
      </c>
    </row>
    <row r="46" spans="1:9" ht="15.75">
      <c r="A46" s="4">
        <v>11</v>
      </c>
      <c r="B46" s="5" t="s">
        <v>69</v>
      </c>
      <c r="C46" s="7">
        <f>SUM(C47:C50)</f>
        <v>142958.9</v>
      </c>
      <c r="D46" s="7">
        <f>SUM(D47:D50)</f>
        <v>130636.20999999999</v>
      </c>
      <c r="E46" s="10">
        <f>SUM(D46/C46*100)</f>
        <v>91.380256843050688</v>
      </c>
      <c r="F46" s="7">
        <f>SUM(F47:F50)</f>
        <v>158854.41</v>
      </c>
      <c r="G46" s="10">
        <f>SUM(F46/D46*100)</f>
        <v>121.60059603688748</v>
      </c>
      <c r="H46" s="7">
        <f>SUM(H47:H50)</f>
        <v>502411.48000000004</v>
      </c>
      <c r="I46" s="10">
        <f>SUM(H46/F46*100)</f>
        <v>316.27166032091901</v>
      </c>
    </row>
    <row r="47" spans="1:9" ht="15.75">
      <c r="A47" s="1" t="s">
        <v>70</v>
      </c>
      <c r="B47" s="6" t="s">
        <v>71</v>
      </c>
      <c r="C47" s="20">
        <v>106342.67</v>
      </c>
      <c r="D47" s="8">
        <v>102604.43</v>
      </c>
      <c r="E47" s="11">
        <f t="shared" si="10"/>
        <v>96.484722454307388</v>
      </c>
      <c r="F47" s="12">
        <v>130822.63</v>
      </c>
      <c r="G47" s="11">
        <f t="shared" si="14"/>
        <v>127.50193144681961</v>
      </c>
      <c r="H47" s="12">
        <v>474379.7</v>
      </c>
      <c r="I47" s="11">
        <f t="shared" ref="I47:I55" si="15">SUM(H47/F47*100)</f>
        <v>362.61287515776132</v>
      </c>
    </row>
    <row r="48" spans="1:9" ht="15.75">
      <c r="A48" s="1" t="s">
        <v>72</v>
      </c>
      <c r="B48" s="6" t="s">
        <v>73</v>
      </c>
      <c r="C48" s="13">
        <v>16514</v>
      </c>
      <c r="D48" s="8">
        <v>2450</v>
      </c>
      <c r="E48" s="11">
        <f t="shared" si="10"/>
        <v>14.835896814823785</v>
      </c>
      <c r="F48" s="12">
        <v>2450</v>
      </c>
      <c r="G48" s="11">
        <f t="shared" si="14"/>
        <v>100</v>
      </c>
      <c r="H48" s="12">
        <v>2450</v>
      </c>
      <c r="I48" s="11">
        <f t="shared" si="15"/>
        <v>100</v>
      </c>
    </row>
    <row r="49" spans="1:9" ht="15.75">
      <c r="A49" s="1" t="s">
        <v>96</v>
      </c>
      <c r="B49" s="6" t="s">
        <v>99</v>
      </c>
      <c r="C49" s="13">
        <v>15000</v>
      </c>
      <c r="D49" s="8">
        <v>20000</v>
      </c>
      <c r="E49" s="11">
        <f t="shared" si="10"/>
        <v>133.33333333333331</v>
      </c>
      <c r="F49" s="12">
        <v>20000</v>
      </c>
      <c r="G49" s="11">
        <f t="shared" si="14"/>
        <v>100</v>
      </c>
      <c r="H49" s="12">
        <v>20000</v>
      </c>
      <c r="I49" s="11">
        <f t="shared" si="15"/>
        <v>100</v>
      </c>
    </row>
    <row r="50" spans="1:9" ht="31.5">
      <c r="A50" s="1" t="s">
        <v>74</v>
      </c>
      <c r="B50" s="6" t="s">
        <v>75</v>
      </c>
      <c r="C50" s="13">
        <v>5102.2299999999996</v>
      </c>
      <c r="D50" s="8">
        <v>5581.78</v>
      </c>
      <c r="E50" s="11">
        <f t="shared" si="10"/>
        <v>109.39883149132829</v>
      </c>
      <c r="F50" s="8">
        <v>5581.78</v>
      </c>
      <c r="G50" s="11">
        <f t="shared" si="14"/>
        <v>100</v>
      </c>
      <c r="H50" s="8">
        <v>5581.78</v>
      </c>
      <c r="I50" s="11">
        <f t="shared" si="15"/>
        <v>100</v>
      </c>
    </row>
    <row r="51" spans="1:9" ht="31.5">
      <c r="A51" s="4">
        <v>12</v>
      </c>
      <c r="B51" s="5" t="s">
        <v>76</v>
      </c>
      <c r="C51" s="17">
        <f>SUM(C52)</f>
        <v>7143.98</v>
      </c>
      <c r="D51" s="7">
        <f>SUM(D52)</f>
        <v>2119</v>
      </c>
      <c r="E51" s="10">
        <f>SUM(D51/C51*100)</f>
        <v>29.661337237786224</v>
      </c>
      <c r="F51" s="7">
        <f>SUM(F52)</f>
        <v>8475.6</v>
      </c>
      <c r="G51" s="10">
        <f>SUM(F51/D51*100)</f>
        <v>399.98112317130727</v>
      </c>
      <c r="H51" s="7">
        <f>SUM(H52)</f>
        <v>8475.6</v>
      </c>
      <c r="I51" s="10">
        <f>SUM(H51/F51*100)</f>
        <v>100</v>
      </c>
    </row>
    <row r="52" spans="1:9" ht="31.5">
      <c r="A52" s="1" t="s">
        <v>77</v>
      </c>
      <c r="B52" s="6" t="s">
        <v>78</v>
      </c>
      <c r="C52" s="19">
        <v>7143.98</v>
      </c>
      <c r="D52" s="8">
        <v>2119</v>
      </c>
      <c r="E52" s="11">
        <f t="shared" si="10"/>
        <v>29.661337237786224</v>
      </c>
      <c r="F52" s="8">
        <v>8475.6</v>
      </c>
      <c r="G52" s="11">
        <f t="shared" si="14"/>
        <v>399.98112317130727</v>
      </c>
      <c r="H52" s="8">
        <v>8475.6</v>
      </c>
      <c r="I52" s="11">
        <f t="shared" si="15"/>
        <v>100</v>
      </c>
    </row>
    <row r="53" spans="1:9" ht="47.25">
      <c r="A53" s="4">
        <v>13</v>
      </c>
      <c r="B53" s="5" t="s">
        <v>79</v>
      </c>
      <c r="C53" s="7">
        <f>SUM(C54)</f>
        <v>840</v>
      </c>
      <c r="D53" s="7">
        <f>SUM(D54)</f>
        <v>3000</v>
      </c>
      <c r="E53" s="10">
        <f>SUM(D53/C53*100)</f>
        <v>357.14285714285717</v>
      </c>
      <c r="F53" s="7">
        <f>SUM(F54)</f>
        <v>3000</v>
      </c>
      <c r="G53" s="10">
        <f>SUM(F53/D53*100)</f>
        <v>100</v>
      </c>
      <c r="H53" s="7">
        <f>SUM(H54)</f>
        <v>3000</v>
      </c>
      <c r="I53" s="10">
        <f>SUM(H53/F53*100)</f>
        <v>100</v>
      </c>
    </row>
    <row r="54" spans="1:9" ht="47.25">
      <c r="A54" s="1" t="s">
        <v>80</v>
      </c>
      <c r="B54" s="6" t="s">
        <v>81</v>
      </c>
      <c r="C54" s="8">
        <v>840</v>
      </c>
      <c r="D54" s="8">
        <v>3000</v>
      </c>
      <c r="E54" s="11">
        <f t="shared" si="10"/>
        <v>357.14285714285717</v>
      </c>
      <c r="F54" s="12">
        <v>3000</v>
      </c>
      <c r="G54" s="11">
        <f t="shared" si="14"/>
        <v>100</v>
      </c>
      <c r="H54" s="12">
        <v>3000</v>
      </c>
      <c r="I54" s="11">
        <f t="shared" si="15"/>
        <v>100</v>
      </c>
    </row>
    <row r="55" spans="1:9" ht="15.75">
      <c r="A55" s="1"/>
      <c r="B55" s="6" t="s">
        <v>82</v>
      </c>
      <c r="C55" s="8" t="s">
        <v>14</v>
      </c>
      <c r="D55" s="8" t="s">
        <v>14</v>
      </c>
      <c r="E55" s="8" t="s">
        <v>14</v>
      </c>
      <c r="F55" s="12">
        <v>50000</v>
      </c>
      <c r="G55" s="8" t="s">
        <v>14</v>
      </c>
      <c r="H55" s="12">
        <v>120000</v>
      </c>
      <c r="I55" s="11">
        <f t="shared" si="15"/>
        <v>240</v>
      </c>
    </row>
    <row r="56" spans="1:9" ht="27.75" customHeight="1">
      <c r="A56" s="1"/>
      <c r="B56" s="4" t="s">
        <v>83</v>
      </c>
      <c r="C56" s="7">
        <f>SUM(C5,C13,C15,C19,C24,C29,C31,C37,C40,C42,C46,C51,C53)</f>
        <v>4786821.5500000007</v>
      </c>
      <c r="D56" s="7">
        <f>SUM(D5,D13,D15,D19,D24,D29,D31,D37,D40,D42,D46,D51,D53)</f>
        <v>4286590.37</v>
      </c>
      <c r="E56" s="10">
        <f>SUM(D56/C56*100)</f>
        <v>89.549826021820252</v>
      </c>
      <c r="F56" s="7">
        <f>SUM(F5,F13,F15,F19,F24,F29,F31,F37,F40,F42,F46,F51,F53,F55)</f>
        <v>4112840.0300000003</v>
      </c>
      <c r="G56" s="10">
        <f>SUM(F56/D56*100)</f>
        <v>95.946653983641554</v>
      </c>
      <c r="H56" s="7">
        <f>SUM(H5,H13,H15,H19,H24,H29,H31,H37,H40,H42,H46,H51,H53,H55)</f>
        <v>4370266.7100000009</v>
      </c>
      <c r="I56" s="10">
        <f>SUM(H56/F56*100)</f>
        <v>106.25909780400578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user</cp:lastModifiedBy>
  <cp:lastPrinted>2019-11-13T12:41:42Z</cp:lastPrinted>
  <dcterms:created xsi:type="dcterms:W3CDTF">2013-01-23T11:33:24Z</dcterms:created>
  <dcterms:modified xsi:type="dcterms:W3CDTF">2021-11-02T10:35:39Z</dcterms:modified>
</cp:coreProperties>
</file>