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4 год\август\"/>
    </mc:Choice>
  </mc:AlternateContent>
  <bookViews>
    <workbookView xWindow="0" yWindow="0" windowWidth="27990" windowHeight="10710"/>
  </bookViews>
  <sheets>
    <sheet name="Приложение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28" i="3" l="1"/>
  <c r="F24" i="3" s="1"/>
  <c r="G31" i="3" l="1"/>
  <c r="G32" i="3" l="1"/>
  <c r="G40" i="3"/>
  <c r="G16" i="3" l="1"/>
  <c r="G38" i="3"/>
  <c r="E40" i="3"/>
  <c r="E41" i="3"/>
  <c r="E44" i="3"/>
  <c r="E38" i="3"/>
  <c r="E16" i="3"/>
  <c r="E13" i="3"/>
  <c r="D36" i="3" l="1"/>
  <c r="C36" i="3"/>
  <c r="D35" i="3"/>
  <c r="C35" i="3"/>
  <c r="D28" i="3"/>
  <c r="D24" i="3" s="1"/>
  <c r="C28" i="3"/>
  <c r="C24" i="3" s="1"/>
  <c r="D19" i="3"/>
  <c r="D17" i="3" s="1"/>
  <c r="C19" i="3"/>
  <c r="C17" i="3" s="1"/>
  <c r="D11" i="3"/>
  <c r="C11" i="3"/>
  <c r="D9" i="3"/>
  <c r="C9" i="3"/>
  <c r="D7" i="3"/>
  <c r="C7" i="3"/>
  <c r="C6" i="3" l="1"/>
  <c r="C5" i="3" s="1"/>
  <c r="C4" i="3" s="1"/>
  <c r="D6" i="3"/>
  <c r="D5" i="3" s="1"/>
  <c r="D4" i="3" s="1"/>
  <c r="G44" i="3"/>
  <c r="F36" i="3"/>
  <c r="F35" i="3"/>
  <c r="F23" i="3"/>
  <c r="F19" i="3"/>
  <c r="F17" i="3" s="1"/>
  <c r="F11" i="3"/>
  <c r="F9" i="3"/>
  <c r="F6" i="3" l="1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<sst xmlns="http://schemas.openxmlformats.org/spreadsheetml/2006/main" count="89" uniqueCount="87">
  <si>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</si>
  <si>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</si>
  <si>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</si>
  <si>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</si>
  <si>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</si>
  <si>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</si>
  <si>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</si>
  <si>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</si>
  <si>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</si>
  <si>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</si>
  <si>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</si>
  <si>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</si>
  <si>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</si>
  <si>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</si>
  <si>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</si>
  <si>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</si>
  <si>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</si>
  <si>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</si>
  <si>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</si>
  <si>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</si>
  <si>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</si>
  <si>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</si>
  <si>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</si>
  <si>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</si>
  <si>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</si>
  <si>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</si>
  <si>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</si>
  <si>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</si>
  <si>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</si>
  <si>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</si>
  <si>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</si>
  <si>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</si>
  <si>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</si>
  <si>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</si>
  <si>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</si>
  <si>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</si>
  <si>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</si>
  <si>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</si>
  <si>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</si>
  <si>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</si>
  <si>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</si>
  <si>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</si>
  <si>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</si>
  <si>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</si>
  <si>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</si>
  <si>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</si>
  <si>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</si>
  <si>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</si>
  <si>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</si>
  <si>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</si>
  <si>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</si>
  <si>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</si>
  <si>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</si>
  <si>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</si>
  <si>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</si>
  <si>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</si>
  <si>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</si>
  <si>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</si>
  <si>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</si>
  <si>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</si>
  <si>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</si>
  <si>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</si>
  <si>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</si>
  <si>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</si>
  <si>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</si>
  <si>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</si>
  <si>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</si>
  <si>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</si>
  <si>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</si>
  <si>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</si>
  <si>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</si>
  <si>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</si>
  <si>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</si>
  <si>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</si>
  <si>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</si>
  <si>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</si>
  <si>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</si>
  <si>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</si>
  <si>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</si>
  <si>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</si>
  <si>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</si>
  <si>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</si>
  <si>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</si>
  <si>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</si>
  <si>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01.09.2024)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</si>
  <si>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01.09.2023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</si>
  <si>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01.09.2024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</si>
</sst>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5" fillId="0" borderId="14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J5" sqref="J5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55" t="s">
        <v>84</v>
      </c>
      <c r="B1" s="155"/>
      <c r="C1" s="155"/>
      <c r="D1" s="155"/>
      <c r="E1" s="155"/>
      <c r="F1" s="155"/>
      <c r="G1" s="155"/>
    </row>
    <row r="2" spans="1:14" ht="15.75" thickBot="1" x14ac:dyDescent="0.3">
      <c r="A2" s="155"/>
      <c r="B2" s="155"/>
      <c r="C2" s="155"/>
      <c r="D2" s="155"/>
      <c r="E2" s="155"/>
      <c r="F2" s="155"/>
      <c r="G2" s="155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3" t="s">
        <v>86</v>
      </c>
      <c r="E3" s="34" t="s">
        <v>69</v>
      </c>
      <c r="F3" s="130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4087363.3200000003</v>
      </c>
      <c r="E4" s="63">
        <f t="shared" ref="E4" si="0">D4/C4/100%</f>
        <v>0.56863801828320215</v>
      </c>
      <c r="F4" s="62">
        <f>SUM(F5,F35)</f>
        <v>3294269.4231500002</v>
      </c>
      <c r="G4" s="64">
        <f>D4/F4</f>
        <v>1.2407495547500298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1988492.3</v>
      </c>
      <c r="E5" s="52">
        <f t="shared" ref="E5" si="1">D5/C5/100%</f>
        <v>0.67234793005721838</v>
      </c>
      <c r="F5" s="51">
        <f>SUM(F6,F24)</f>
        <v>1474230.7551499999</v>
      </c>
      <c r="G5" s="120">
        <f t="shared" ref="G5:G40" si="2">D5/F5</f>
        <v>1.3488338193010192</v>
      </c>
      <c r="H5" s="3"/>
      <c r="I5" s="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1687608.6300000001</v>
      </c>
      <c r="E6" s="46">
        <f t="shared" ref="E6:E10" si="3">D6/C6/100%</f>
        <v>0.6863637565088464</v>
      </c>
      <c r="F6" s="45">
        <f>SUM(F7,F9,F11,F17,F22,F23)</f>
        <v>1059934.1751499998</v>
      </c>
      <c r="G6" s="47">
        <f t="shared" si="2"/>
        <v>1.5921824860125613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745521.79</v>
      </c>
      <c r="E7" s="35">
        <f t="shared" si="3"/>
        <v>0.66842512776095442</v>
      </c>
      <c r="F7" s="26">
        <f>SUM(F8)</f>
        <v>402914.364</v>
      </c>
      <c r="G7" s="41">
        <f t="shared" si="2"/>
        <v>1.850323186790134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745521.79</v>
      </c>
      <c r="E8" s="37">
        <f t="shared" si="3"/>
        <v>0.66842512776095442</v>
      </c>
      <c r="F8" s="27">
        <v>402914.364</v>
      </c>
      <c r="G8" s="117">
        <f t="shared" si="2"/>
        <v>1.850323186790134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3086.89</v>
      </c>
      <c r="E9" s="35">
        <f t="shared" si="3"/>
        <v>0.68780971479500885</v>
      </c>
      <c r="F9" s="26">
        <f>SUM(F10)</f>
        <v>2606.91</v>
      </c>
      <c r="G9" s="41">
        <f t="shared" si="2"/>
        <v>1.1841183623523635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3086.89</v>
      </c>
      <c r="E10" s="37">
        <f t="shared" si="3"/>
        <v>0.68780971479500885</v>
      </c>
      <c r="F10" s="67">
        <v>2606.91</v>
      </c>
      <c r="G10" s="117">
        <f t="shared" si="2"/>
        <v>1.1841183623523635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782486.26</v>
      </c>
      <c r="E11" s="35">
        <f t="shared" ref="E11:E21" si="4">D11/C11/100%</f>
        <v>0.84772225110968513</v>
      </c>
      <c r="F11" s="26">
        <f>SUM(F12:F16)</f>
        <v>506407.75999999995</v>
      </c>
      <c r="G11" s="41">
        <f t="shared" si="2"/>
        <v>1.5451703583689163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727432.65</v>
      </c>
      <c r="E12" s="38">
        <f t="shared" si="4"/>
        <v>0.84486675484833784</v>
      </c>
      <c r="F12" s="32">
        <v>485912.17</v>
      </c>
      <c r="G12" s="118">
        <f t="shared" si="2"/>
        <v>1.4970455463175578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1100.5</v>
      </c>
      <c r="E13" s="38">
        <f t="shared" si="4"/>
        <v>19.392070484581499</v>
      </c>
      <c r="F13" s="28">
        <v>-822.25</v>
      </c>
      <c r="G13" s="119">
        <f t="shared" si="2"/>
        <v>-1.3384007297050775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204</v>
      </c>
      <c r="E14" s="38"/>
      <c r="F14" s="33">
        <v>28.79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51674.400000000001</v>
      </c>
      <c r="E15" s="39">
        <f t="shared" si="4"/>
        <v>0.84901419558359625</v>
      </c>
      <c r="F15" s="28">
        <v>20780.14</v>
      </c>
      <c r="G15" s="119">
        <f t="shared" si="2"/>
        <v>2.4867204937021601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2074.71</v>
      </c>
      <c r="E16" s="39">
        <f t="shared" si="4"/>
        <v>1.8491176470588235</v>
      </c>
      <c r="F16" s="27">
        <v>508.91</v>
      </c>
      <c r="G16" s="119">
        <f t="shared" si="2"/>
        <v>4.076771924308817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144235.08000000002</v>
      </c>
      <c r="E17" s="35">
        <f t="shared" si="4"/>
        <v>0.36045703432505721</v>
      </c>
      <c r="F17" s="26">
        <f>SUM(F18:F19)</f>
        <v>139126.71</v>
      </c>
      <c r="G17" s="41">
        <f t="shared" si="2"/>
        <v>1.036717392368439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19838.36</v>
      </c>
      <c r="E18" s="37">
        <f t="shared" si="4"/>
        <v>0.10818700885090882</v>
      </c>
      <c r="F18" s="70">
        <v>17354.37</v>
      </c>
      <c r="G18" s="117">
        <f t="shared" si="2"/>
        <v>1.1431334009820007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124396.72</v>
      </c>
      <c r="E19" s="35">
        <f t="shared" si="4"/>
        <v>0.57385442903669259</v>
      </c>
      <c r="F19" s="26">
        <f>SUM(F20:F21)</f>
        <v>121772.34</v>
      </c>
      <c r="G19" s="41">
        <f t="shared" si="2"/>
        <v>1.0215515280399474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123879.01</v>
      </c>
      <c r="E20" s="38">
        <f t="shared" si="4"/>
        <v>0.62439017137096775</v>
      </c>
      <c r="F20" s="71">
        <v>120764.39</v>
      </c>
      <c r="G20" s="121">
        <f t="shared" si="2"/>
        <v>1.0257908809045448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517.71</v>
      </c>
      <c r="E21" s="38">
        <f t="shared" si="4"/>
        <v>2.8176227277674978E-2</v>
      </c>
      <c r="F21" s="65">
        <v>1007.95</v>
      </c>
      <c r="G21" s="122">
        <f t="shared" si="2"/>
        <v>0.51362666798948364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12278.61</v>
      </c>
      <c r="E22" s="35">
        <f t="shared" ref="E22" si="5">D22/C22/100%</f>
        <v>0.77970369175611309</v>
      </c>
      <c r="F22" s="29">
        <v>8878.44</v>
      </c>
      <c r="G22" s="41">
        <f t="shared" si="2"/>
        <v>1.3829693054185195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 t="s">
        <v>66</v>
      </c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SUM(D25,D26,D27,D28,D33)</f>
        <v>300883.67</v>
      </c>
      <c r="E24" s="46">
        <f t="shared" ref="E24:E32" si="6">D24/C24/100%</f>
        <v>0.60325431362273496</v>
      </c>
      <c r="F24" s="45">
        <f>SUM(F25,F26,F27,F28,F33,F34)</f>
        <v>414296.58</v>
      </c>
      <c r="G24" s="47">
        <f t="shared" si="2"/>
        <v>0.72625187975242267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270057.46000000002</v>
      </c>
      <c r="E25" s="35">
        <f t="shared" si="6"/>
        <v>0.68863311187014642</v>
      </c>
      <c r="F25" s="29">
        <v>252738.23</v>
      </c>
      <c r="G25" s="41">
        <f t="shared" si="2"/>
        <v>1.0685263563015377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212.1</v>
      </c>
      <c r="E26" s="35">
        <f t="shared" si="6"/>
        <v>1.1104712041884817</v>
      </c>
      <c r="F26" s="29">
        <v>118.17</v>
      </c>
      <c r="G26" s="41">
        <f t="shared" si="2"/>
        <v>1.7948717948717947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1903.79</v>
      </c>
      <c r="E27" s="40">
        <f t="shared" si="6"/>
        <v>0.23076242424242424</v>
      </c>
      <c r="F27" s="30">
        <v>10339.049999999999</v>
      </c>
      <c r="G27" s="73">
        <f t="shared" si="2"/>
        <v>0.1841358732185259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12841.29</v>
      </c>
      <c r="E28" s="84">
        <f t="shared" si="6"/>
        <v>0.15378790419161678</v>
      </c>
      <c r="F28" s="128">
        <f>SUM(F29:F32)</f>
        <v>103977.52</v>
      </c>
      <c r="G28" s="97">
        <f t="shared" si="2"/>
        <v>0.12350063744547861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2834.05</v>
      </c>
      <c r="E30" s="131">
        <f t="shared" si="6"/>
        <v>8.0972857142857152E-2</v>
      </c>
      <c r="F30" s="91">
        <v>2991.66</v>
      </c>
      <c r="G30" s="93">
        <f t="shared" si="2"/>
        <v>0.94731687424373101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2754.85</v>
      </c>
      <c r="E31" s="132">
        <f t="shared" si="6"/>
        <v>0.3241</v>
      </c>
      <c r="F31" s="92">
        <v>12685.59</v>
      </c>
      <c r="G31" s="93">
        <f t="shared" si="2"/>
        <v>0.21716372671669193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88300.27</v>
      </c>
      <c r="G32" s="98">
        <f t="shared" si="2"/>
        <v>8.2133270940168132E-2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15869.03</v>
      </c>
      <c r="E33" s="77">
        <f t="shared" ref="E33" si="7">D33/C33/100%</f>
        <v>1.0823207411792628</v>
      </c>
      <c r="F33" s="129">
        <v>29761.18</v>
      </c>
      <c r="G33" s="73">
        <f t="shared" si="2"/>
        <v>0.53321239278818922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/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2098871.02</v>
      </c>
      <c r="E35" s="57">
        <f t="shared" ref="E35:E36" si="8">D35/C35/100%</f>
        <v>0.49613381517702881</v>
      </c>
      <c r="F35" s="56">
        <f>SUM(F37:F44)</f>
        <v>1820038.6680000001</v>
      </c>
      <c r="G35" s="58">
        <f t="shared" si="2"/>
        <v>1.1532013340718759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2101424.48</v>
      </c>
      <c r="E36" s="35">
        <f t="shared" si="8"/>
        <v>0.49659427823998376</v>
      </c>
      <c r="F36" s="29">
        <f>SUM(F37:F40)</f>
        <v>1822720.858</v>
      </c>
      <c r="G36" s="41">
        <f t="shared" si="2"/>
        <v>1.1529052683940921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/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747118.02</v>
      </c>
      <c r="E38" s="134">
        <f>D38/C38/100%</f>
        <v>0.35284865688193856</v>
      </c>
      <c r="F38" s="145">
        <v>620901.63399999996</v>
      </c>
      <c r="G38" s="116">
        <f t="shared" si="2"/>
        <v>1.2032791976836705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1222433.99</v>
      </c>
      <c r="E39" s="135">
        <f>D39/C39/100%</f>
        <v>0.65949088352575425</v>
      </c>
      <c r="F39" s="149">
        <v>1195851.824</v>
      </c>
      <c r="G39" s="150">
        <f t="shared" si="2"/>
        <v>1.0222286452773768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125170.68</v>
      </c>
      <c r="E40" s="141">
        <f t="shared" ref="E40:E44" si="9">D40/C40/100%</f>
        <v>0.4920653178664931</v>
      </c>
      <c r="F40" s="140">
        <v>5967.4</v>
      </c>
      <c r="G40" s="98">
        <f t="shared" si="2"/>
        <v>20.975748232060862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6701.79</v>
      </c>
      <c r="E41" s="136">
        <f t="shared" si="9"/>
        <v>1.063340727130794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-2553.46</v>
      </c>
      <c r="E44" s="136">
        <f t="shared" si="9"/>
        <v>2.0942187666592855</v>
      </c>
      <c r="F44" s="31">
        <v>-2682.19</v>
      </c>
      <c r="G44" s="66">
        <f>D44/F44</f>
        <v>0.95200563718453945</v>
      </c>
    </row>
    <row r="45" spans="1:11" x14ac:dyDescent="0.25">
      <c r="A45" s="1"/>
      <c r="D45" s="154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2024-09-05T08:44:29Z</dcterms:modified>
</cp:coreProperties>
</file>