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сентябрь\"/>
    </mc:Choice>
  </mc:AlternateContent>
  <xr:revisionPtr revIDLastSave="0" documentId="13_ncr:1_{442FA50E-286D-49D8-B583-EF413B8AC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  <c r="D28" i="3"/>
  <c r="D24" i="3" s="1"/>
  <c r="F35" i="3"/>
  <c r="F7" i="3" l="1"/>
  <c r="F28" i="3" l="1"/>
  <c r="F24" i="3" s="1"/>
  <c r="G31" i="3" l="1"/>
  <c r="G32" i="3" l="1"/>
  <c r="G40" i="3"/>
  <c r="G16" i="3" l="1"/>
  <c r="G38" i="3"/>
  <c r="E40" i="3"/>
  <c r="E41" i="3"/>
  <c r="E44" i="3"/>
  <c r="E38" i="3"/>
  <c r="E16" i="3"/>
  <c r="E13" i="3"/>
  <c r="D36" i="3" l="1"/>
  <c r="C36" i="3"/>
  <c r="D35" i="3"/>
  <c r="C35" i="3"/>
  <c r="C28" i="3"/>
  <c r="C24" i="3" s="1"/>
  <c r="D19" i="3"/>
  <c r="D17" i="3" s="1"/>
  <c r="C19" i="3"/>
  <c r="C17" i="3" s="1"/>
  <c r="D11" i="3"/>
  <c r="C11" i="3"/>
  <c r="D9" i="3"/>
  <c r="C9" i="3"/>
  <c r="D7" i="3"/>
  <c r="C7" i="3"/>
  <c r="C6" i="3" l="1"/>
  <c r="C5" i="3" s="1"/>
  <c r="C4" i="3" s="1"/>
  <c r="D6" i="3"/>
  <c r="D5" i="3" s="1"/>
  <c r="G44" i="3"/>
  <c r="F36" i="3"/>
  <c r="F23" i="3"/>
  <c r="F19" i="3"/>
  <c r="F17" i="3" s="1"/>
  <c r="F11" i="3"/>
  <c r="F9" i="3"/>
  <c r="D4" i="3" l="1"/>
  <c r="F6" i="3"/>
  <c r="F5" i="3" s="1"/>
  <c r="F4" i="3" s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<sst xmlns="http://schemas.openxmlformats.org/spreadsheetml/2006/main" count="89" uniqueCount="87">
  <si>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</si>
  <si>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</si>
  <si>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</si>
  <si>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</si>
  <si>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</si>
  <si>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</si>
  <si>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</si>
  <si>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</si>
  <si>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</si>
  <si>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</si>
  <si>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</si>
  <si>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</si>
  <si>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</si>
  <si>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</si>
  <si>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</si>
  <si>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</si>
  <si>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</si>
  <si>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</si>
  <si>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</si>
  <si>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</si>
  <si>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</si>
  <si>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</si>
  <si>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</si>
  <si>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</si>
  <si>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</si>
  <si>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</si>
  <si>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</si>
  <si>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</si>
  <si>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</si>
  <si>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</si>
  <si>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</si>
  <si>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</si>
  <si>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</si>
  <si>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</si>
  <si>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</si>
  <si>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</si>
  <si>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</si>
  <si>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</si>
  <si>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</si>
  <si>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</si>
  <si>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</si>
  <si>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</si>
  <si>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</si>
  <si>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</si>
  <si>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</si>
  <si>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</si>
  <si>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</si>
  <si>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</si>
  <si>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</si>
  <si>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</si>
  <si>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</si>
  <si>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</si>
  <si>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</si>
  <si>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</si>
  <si>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</si>
  <si>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</si>
  <si>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</si>
  <si>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</si>
  <si>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</si>
  <si>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</si>
  <si>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</si>
  <si>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</si>
  <si>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</si>
  <si>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</si>
  <si>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</si>
  <si>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</si>
  <si>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</si>
  <si>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</si>
  <si>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</si>
  <si>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</si>
  <si>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</si>
  <si>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</si>
  <si>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</si>
  <si>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</si>
  <si>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</si>
  <si>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</si>
  <si>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</si>
  <si>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</si>
  <si>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</si>
  <si>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</si>
  <si>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</si>
  <si>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</si>
  <si>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</si>
  <si>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</si>
  <si>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01.10.2024)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</si>
  <si>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01.10.2023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</si>
  <si>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01.10.2024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</si>
</sst>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15" fillId="0" borderId="14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topLeftCell="A28" zoomScaleNormal="100" workbookViewId="0">
      <selection activeCell="K15" sqref="K15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.5703125" customWidth="1"/>
    <col min="10" max="10" width="15" customWidth="1"/>
    <col min="11" max="11" width="31.28515625" customWidth="1"/>
    <col min="14" max="14" width="14.7109375" customWidth="1"/>
  </cols>
  <sheetData>
    <row r="1" spans="1:14" ht="32.25" customHeight="1" x14ac:dyDescent="0.25">
      <c r="A1" s="155" t="s">
        <v>84</v>
      </c>
      <c r="B1" s="155"/>
      <c r="C1" s="155"/>
      <c r="D1" s="155"/>
      <c r="E1" s="155"/>
      <c r="F1" s="155"/>
      <c r="G1" s="155"/>
    </row>
    <row r="2" spans="1:14" ht="15.75" thickBot="1" x14ac:dyDescent="0.3">
      <c r="A2" s="155"/>
      <c r="B2" s="155"/>
      <c r="C2" s="155"/>
      <c r="D2" s="155"/>
      <c r="E2" s="155"/>
      <c r="F2" s="155"/>
      <c r="G2" s="155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3" t="s">
        <v>86</v>
      </c>
      <c r="E3" s="34" t="s">
        <v>69</v>
      </c>
      <c r="F3" s="130" t="s">
        <v>85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7187988.1200000001</v>
      </c>
      <c r="D4" s="62">
        <f>SUM(D5,D35)</f>
        <v>4548824.6999999993</v>
      </c>
      <c r="E4" s="63">
        <f t="shared" ref="E4" si="0">D4/C4/100%</f>
        <v>0.63283698081571105</v>
      </c>
      <c r="F4" s="62">
        <f>SUM(F5,F35)</f>
        <v>3669848.4111500001</v>
      </c>
      <c r="G4" s="64">
        <f>D4/F4</f>
        <v>1.2395129690314808</v>
      </c>
      <c r="H4" s="152"/>
      <c r="I4" s="3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2957534.6500000004</v>
      </c>
      <c r="D5" s="51">
        <f>SUM(D6,D24)</f>
        <v>2231493.48</v>
      </c>
      <c r="E5" s="52">
        <f t="shared" ref="E5" si="1">D5/C5/100%</f>
        <v>0.75451135627438881</v>
      </c>
      <c r="F5" s="51">
        <f>SUM(F6,F24)</f>
        <v>1607236.7111499999</v>
      </c>
      <c r="G5" s="120">
        <f t="shared" ref="G5:G40" si="2">D5/F5</f>
        <v>1.3884037519298174</v>
      </c>
      <c r="H5" s="3"/>
      <c r="I5" s="152"/>
      <c r="J5" s="154"/>
    </row>
    <row r="6" spans="1:14" ht="24.95" customHeight="1" thickBot="1" x14ac:dyDescent="0.3">
      <c r="A6" s="42"/>
      <c r="B6" s="48" t="s">
        <v>6</v>
      </c>
      <c r="C6" s="44">
        <f>SUM(C7,C9,C11,C17,C22:C22)</f>
        <v>2458767.1100000003</v>
      </c>
      <c r="D6" s="45">
        <f>SUM(D7,D9,D11,D17,D22,D23)</f>
        <v>1832664.4200000002</v>
      </c>
      <c r="E6" s="46">
        <f t="shared" ref="E6:E10" si="3">D6/C6/100%</f>
        <v>0.74535909177669124</v>
      </c>
      <c r="F6" s="45">
        <f>SUM(F7,F9,F11,F17,F22,F23)</f>
        <v>1145923.1411499998</v>
      </c>
      <c r="G6" s="47">
        <f t="shared" si="2"/>
        <v>1.5992908723012749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6">
        <f>SUM(D8)</f>
        <v>834699.5</v>
      </c>
      <c r="E7" s="35">
        <f t="shared" si="3"/>
        <v>0.74838070115898925</v>
      </c>
      <c r="F7" s="26">
        <f>SUM(F8)</f>
        <v>459949.41</v>
      </c>
      <c r="G7" s="41">
        <f t="shared" si="2"/>
        <v>1.8147637149920468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7">
        <v>834699.5</v>
      </c>
      <c r="E8" s="37">
        <f t="shared" si="3"/>
        <v>0.74838070115898925</v>
      </c>
      <c r="F8" s="27">
        <v>459949.41</v>
      </c>
      <c r="G8" s="117">
        <f t="shared" si="2"/>
        <v>1.8147637149920468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6">
        <f>SUM(D10)</f>
        <v>3124.36</v>
      </c>
      <c r="E9" s="35">
        <f t="shared" si="3"/>
        <v>0.69615864527629234</v>
      </c>
      <c r="F9" s="26">
        <f>SUM(F10)</f>
        <v>2950.23</v>
      </c>
      <c r="G9" s="41">
        <f t="shared" si="2"/>
        <v>1.0590225168885139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7">
        <v>3124.36</v>
      </c>
      <c r="E10" s="37">
        <f t="shared" si="3"/>
        <v>0.69615864527629234</v>
      </c>
      <c r="F10" s="67">
        <v>2950.23</v>
      </c>
      <c r="G10" s="117">
        <f t="shared" si="2"/>
        <v>1.0590225168885139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923045.56</v>
      </c>
      <c r="D11" s="106">
        <f>SUM(D12:D16)</f>
        <v>792151.16</v>
      </c>
      <c r="E11" s="35">
        <f t="shared" ref="E11:E21" si="4">D11/C11/100%</f>
        <v>0.85819291520128216</v>
      </c>
      <c r="F11" s="26">
        <f>SUM(F12:F16)</f>
        <v>514390.71999999991</v>
      </c>
      <c r="G11" s="41">
        <f t="shared" si="2"/>
        <v>1.5399794926315937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861002.81</v>
      </c>
      <c r="D12" s="100">
        <v>735227.26</v>
      </c>
      <c r="E12" s="38">
        <f t="shared" si="4"/>
        <v>0.85391969858960148</v>
      </c>
      <c r="F12" s="32">
        <v>492658.47</v>
      </c>
      <c r="G12" s="118">
        <f t="shared" si="2"/>
        <v>1.4923670347127089</v>
      </c>
    </row>
    <row r="13" spans="1:14" ht="24.95" customHeight="1" x14ac:dyDescent="0.25">
      <c r="A13" s="2" t="s">
        <v>49</v>
      </c>
      <c r="B13" s="103" t="s">
        <v>46</v>
      </c>
      <c r="C13" s="112">
        <v>56.75</v>
      </c>
      <c r="D13" s="107">
        <v>1275.6400000000001</v>
      </c>
      <c r="E13" s="38">
        <f t="shared" si="4"/>
        <v>22.478237885462558</v>
      </c>
      <c r="F13" s="28">
        <v>-682.4</v>
      </c>
      <c r="G13" s="119">
        <f t="shared" si="2"/>
        <v>-1.8693434935521691</v>
      </c>
      <c r="J13" t="s">
        <v>66</v>
      </c>
    </row>
    <row r="14" spans="1:14" ht="24.95" customHeight="1" x14ac:dyDescent="0.25">
      <c r="A14" s="6" t="s">
        <v>54</v>
      </c>
      <c r="B14" s="104" t="s">
        <v>55</v>
      </c>
      <c r="C14" s="113"/>
      <c r="D14" s="108">
        <v>204</v>
      </c>
      <c r="E14" s="38"/>
      <c r="F14" s="33">
        <v>28.79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60864</v>
      </c>
      <c r="D15" s="107">
        <v>53052.23</v>
      </c>
      <c r="E15" s="39">
        <f t="shared" si="4"/>
        <v>0.87165204390115669</v>
      </c>
      <c r="F15" s="28">
        <v>21769.38</v>
      </c>
      <c r="G15" s="119">
        <f t="shared" si="2"/>
        <v>2.4370115272001316</v>
      </c>
    </row>
    <row r="16" spans="1:14" ht="35.25" customHeight="1" thickBot="1" x14ac:dyDescent="0.3">
      <c r="A16" s="6" t="s">
        <v>74</v>
      </c>
      <c r="B16" s="105" t="s">
        <v>75</v>
      </c>
      <c r="C16" s="115">
        <v>1122</v>
      </c>
      <c r="D16" s="109">
        <v>2392.0300000000002</v>
      </c>
      <c r="E16" s="39">
        <f t="shared" si="4"/>
        <v>2.1319340463458114</v>
      </c>
      <c r="F16" s="27">
        <v>616.48</v>
      </c>
      <c r="G16" s="119">
        <f t="shared" si="2"/>
        <v>3.8801420970672207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6">
        <f>SUM(D18:D19)</f>
        <v>187875.32</v>
      </c>
      <c r="E17" s="35">
        <f t="shared" si="4"/>
        <v>0.46951809968886282</v>
      </c>
      <c r="F17" s="26">
        <f>SUM(F18:F19)</f>
        <v>158493.56</v>
      </c>
      <c r="G17" s="41">
        <f t="shared" si="2"/>
        <v>1.1853814123425583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57858.93</v>
      </c>
      <c r="E18" s="37">
        <f t="shared" si="4"/>
        <v>0.3155293366999144</v>
      </c>
      <c r="F18" s="70">
        <v>39126.720000000001</v>
      </c>
      <c r="G18" s="117">
        <f t="shared" si="2"/>
        <v>1.4787574833770885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6">
        <f>SUM(D20:D21)</f>
        <v>130016.39000000001</v>
      </c>
      <c r="E19" s="35">
        <f t="shared" si="4"/>
        <v>0.59977852509987362</v>
      </c>
      <c r="F19" s="26">
        <f>SUM(F20:F21)</f>
        <v>119366.84000000001</v>
      </c>
      <c r="G19" s="41">
        <f t="shared" si="2"/>
        <v>1.0892169885706953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1">
        <v>126959.57</v>
      </c>
      <c r="E20" s="38">
        <f t="shared" si="4"/>
        <v>0.63991718750000004</v>
      </c>
      <c r="F20" s="71">
        <v>118320.52</v>
      </c>
      <c r="G20" s="121">
        <f t="shared" si="2"/>
        <v>1.0730139624132822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3056.82</v>
      </c>
      <c r="E21" s="38">
        <f t="shared" si="4"/>
        <v>0.16636660498530534</v>
      </c>
      <c r="F21" s="65">
        <v>1046.32</v>
      </c>
      <c r="G21" s="122">
        <f t="shared" si="2"/>
        <v>2.9214962917654259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29">
        <v>14814.08</v>
      </c>
      <c r="E22" s="35">
        <f t="shared" ref="E22" si="5">D22/C22/100%</f>
        <v>0.94070850576493581</v>
      </c>
      <c r="F22" s="29">
        <v>10139.23</v>
      </c>
      <c r="G22" s="41">
        <f t="shared" si="2"/>
        <v>1.4610655838756987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 t="s">
        <v>66</v>
      </c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498767.54</v>
      </c>
      <c r="D24" s="45">
        <f>SUM(D25,D26,D27,D28,D33,D34)</f>
        <v>398829.06</v>
      </c>
      <c r="E24" s="46">
        <f t="shared" ref="E24:E32" si="6">D24/C24/100%</f>
        <v>0.79962914186436429</v>
      </c>
      <c r="F24" s="45">
        <f>SUM(F25,F26,F27,F28,F33,F34)</f>
        <v>461313.57000000007</v>
      </c>
      <c r="G24" s="47">
        <f t="shared" si="2"/>
        <v>0.86455089539204311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29">
        <v>355954.37</v>
      </c>
      <c r="E25" s="35">
        <f t="shared" si="6"/>
        <v>0.90766596670529842</v>
      </c>
      <c r="F25" s="29">
        <v>290948.34000000003</v>
      </c>
      <c r="G25" s="41">
        <f t="shared" si="2"/>
        <v>1.2234280834872608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29">
        <v>215.92</v>
      </c>
      <c r="E26" s="35">
        <f t="shared" si="6"/>
        <v>1.1304712041884817</v>
      </c>
      <c r="F26" s="29">
        <v>118.38</v>
      </c>
      <c r="G26" s="41">
        <f t="shared" si="2"/>
        <v>1.8239567494509208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0">
        <v>9458.51</v>
      </c>
      <c r="E27" s="40">
        <f t="shared" si="6"/>
        <v>1.1464860606060607</v>
      </c>
      <c r="F27" s="30">
        <v>10364.51</v>
      </c>
      <c r="G27" s="73">
        <f t="shared" si="2"/>
        <v>0.91258631618860897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83500</v>
      </c>
      <c r="D28" s="151">
        <f>SUM(D29:D32)</f>
        <v>14889.14</v>
      </c>
      <c r="E28" s="84">
        <f t="shared" si="6"/>
        <v>0.17831305389221555</v>
      </c>
      <c r="F28" s="128">
        <f>SUM(F29:F32)</f>
        <v>106746.85</v>
      </c>
      <c r="G28" s="97">
        <f t="shared" si="2"/>
        <v>0.13948083713945655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35000</v>
      </c>
      <c r="D30" s="75">
        <v>4881.8999999999996</v>
      </c>
      <c r="E30" s="131">
        <f t="shared" si="6"/>
        <v>0.13948285714285713</v>
      </c>
      <c r="F30" s="91">
        <v>3071.01</v>
      </c>
      <c r="G30" s="93">
        <f t="shared" si="2"/>
        <v>1.5896724530366229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8500</v>
      </c>
      <c r="D31" s="83">
        <v>2754.85</v>
      </c>
      <c r="E31" s="132">
        <f t="shared" si="6"/>
        <v>0.3241</v>
      </c>
      <c r="F31" s="92">
        <v>15375.57</v>
      </c>
      <c r="G31" s="93">
        <f t="shared" si="2"/>
        <v>0.17917059335036034</v>
      </c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40000</v>
      </c>
      <c r="D32" s="75">
        <v>7252.39</v>
      </c>
      <c r="E32" s="133">
        <f t="shared" si="6"/>
        <v>0.18130975000000002</v>
      </c>
      <c r="F32" s="91">
        <v>88300.27</v>
      </c>
      <c r="G32" s="98">
        <f t="shared" si="2"/>
        <v>8.2133270940168132E-2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2">
        <v>18289.07</v>
      </c>
      <c r="E33" s="77">
        <f t="shared" ref="E33" si="7">D33/C33/100%</f>
        <v>1.2473755357371825</v>
      </c>
      <c r="F33" s="129">
        <v>35754.82</v>
      </c>
      <c r="G33" s="73">
        <f t="shared" si="2"/>
        <v>0.51151341273707995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>
        <v>22.05</v>
      </c>
      <c r="E34" s="124"/>
      <c r="F34" s="29">
        <v>17380.669999999998</v>
      </c>
      <c r="G34" s="73">
        <f t="shared" si="2"/>
        <v>1.2686507482162657E-3</v>
      </c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4230453.47</v>
      </c>
      <c r="D35" s="56">
        <f>SUM(D37:D44)</f>
        <v>2317331.2199999997</v>
      </c>
      <c r="E35" s="57">
        <f t="shared" ref="E35:E36" si="8">D35/C35/100%</f>
        <v>0.54777371656093399</v>
      </c>
      <c r="F35" s="56">
        <f>SUM(F37:F44)</f>
        <v>2062611.7</v>
      </c>
      <c r="G35" s="58">
        <f t="shared" si="2"/>
        <v>1.1234936852147206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29">
        <f>SUM(D37:D41)</f>
        <v>2319884.6799999997</v>
      </c>
      <c r="E36" s="35">
        <f t="shared" si="8"/>
        <v>0.54821930039788802</v>
      </c>
      <c r="F36" s="29">
        <f>SUM(F37:F40)</f>
        <v>2065293.89</v>
      </c>
      <c r="G36" s="41">
        <f t="shared" si="2"/>
        <v>1.1232709742825027</v>
      </c>
    </row>
    <row r="37" spans="1:11" ht="24.95" customHeight="1" thickBot="1" x14ac:dyDescent="0.3">
      <c r="A37" s="87" t="s">
        <v>67</v>
      </c>
      <c r="B37" s="88" t="s">
        <v>68</v>
      </c>
      <c r="C37" s="89"/>
      <c r="D37" s="90">
        <v>18588</v>
      </c>
      <c r="E37" s="36"/>
      <c r="F37" s="90"/>
      <c r="G37" s="66"/>
    </row>
    <row r="38" spans="1:11" ht="24.95" customHeight="1" x14ac:dyDescent="0.25">
      <c r="A38" s="142" t="s">
        <v>50</v>
      </c>
      <c r="B38" s="143" t="s">
        <v>38</v>
      </c>
      <c r="C38" s="144">
        <v>2117389.44</v>
      </c>
      <c r="D38" s="145">
        <v>795454.87</v>
      </c>
      <c r="E38" s="134">
        <f>D38/C38/100%</f>
        <v>0.37567716876872687</v>
      </c>
      <c r="F38" s="145">
        <v>723441.98</v>
      </c>
      <c r="G38" s="116">
        <f t="shared" si="2"/>
        <v>1.0995420392938768</v>
      </c>
    </row>
    <row r="39" spans="1:11" ht="24.95" customHeight="1" thickBot="1" x14ac:dyDescent="0.3">
      <c r="A39" s="146" t="s">
        <v>51</v>
      </c>
      <c r="B39" s="147" t="s">
        <v>39</v>
      </c>
      <c r="C39" s="148">
        <v>1853602.56</v>
      </c>
      <c r="D39" s="149">
        <v>1373800.45</v>
      </c>
      <c r="E39" s="135">
        <f>D39/C39/100%</f>
        <v>0.74115157134871457</v>
      </c>
      <c r="F39" s="149">
        <v>1335860.1599999999</v>
      </c>
      <c r="G39" s="150">
        <f t="shared" si="2"/>
        <v>1.0284013934512428</v>
      </c>
      <c r="I39" s="3"/>
      <c r="J39" s="4"/>
      <c r="K39" s="4"/>
    </row>
    <row r="40" spans="1:11" ht="24.95" customHeight="1" thickBot="1" x14ac:dyDescent="0.3">
      <c r="A40" s="137" t="s">
        <v>52</v>
      </c>
      <c r="B40" s="138" t="s">
        <v>53</v>
      </c>
      <c r="C40" s="139">
        <v>254378.18</v>
      </c>
      <c r="D40" s="140">
        <v>125339.57</v>
      </c>
      <c r="E40" s="141">
        <f t="shared" ref="E40:E44" si="9">D40/C40/100%</f>
        <v>0.4927292505984594</v>
      </c>
      <c r="F40" s="140">
        <v>5991.75</v>
      </c>
      <c r="G40" s="98">
        <f t="shared" si="2"/>
        <v>20.918691534192849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6302.58</v>
      </c>
      <c r="D41" s="86">
        <v>6701.79</v>
      </c>
      <c r="E41" s="136">
        <f t="shared" si="9"/>
        <v>1.063340727130794</v>
      </c>
      <c r="F41" s="86"/>
      <c r="G41" s="66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/>
      <c r="D42" s="86"/>
      <c r="E42" s="136"/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6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1">
        <v>-2553.46</v>
      </c>
      <c r="E44" s="136">
        <f t="shared" si="9"/>
        <v>2.0942187666592855</v>
      </c>
      <c r="F44" s="31">
        <v>-2682.19</v>
      </c>
      <c r="G44" s="66">
        <f>D44/F44</f>
        <v>0.95200563718453945</v>
      </c>
    </row>
    <row r="45" spans="1:11" x14ac:dyDescent="0.25">
      <c r="A45" s="1"/>
      <c r="D45" s="154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2023-02-07T08:00:03Z</cp:lastPrinted>
  <dcterms:created xsi:type="dcterms:W3CDTF">2017-12-11T14:03:53Z</dcterms:created>
  <dcterms:modified xsi:type="dcterms:W3CDTF">2024-10-04T13:47:41Z</dcterms:modified>
</cp:coreProperties>
</file>