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ИСПОЛНЕНИЕ БЮДЖЕТА 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<sst xmlns="http://schemas.openxmlformats.org/spreadsheetml/2006/main" count="139" uniqueCount="139">
  <si>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Наименование показателя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</si>
  <si>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</si>
  <si>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</si>
  <si>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</si>
  <si>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</si>
  <si>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</si>
  <si>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</si>
  <si>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</si>
  <si>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</si>
  <si>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</si>
  <si>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</si>
  <si>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</si>
  <si>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</si>
  <si>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</si>
  <si>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</si>
  <si>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</si>
  <si>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</si>
  <si>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</si>
  <si>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000 1 11 01000 00 0000 120</t>
  </si>
  <si>
    <t>Доходы от размещения средств бюджетов</t>
  </si>
  <si>
    <t>000 1 11 02000 00 0000 120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</si>
  <si>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</si>
  <si>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</si>
  <si>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</si>
  <si>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</si>
  <si>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</si>
  <si>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</si>
  <si>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</si>
  <si>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</si>
  <si>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</si>
  <si>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</si>
  <si>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</si>
  <si>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</si>
  <si>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</si>
  <si>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</si>
  <si>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</si>
  <si>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</si>
  <si>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</si>
  <si>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</si>
  <si>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</si>
  <si>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</si>
  <si>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</si>
  <si>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</si>
  <si>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Код дохода по БК</t>
  </si>
  <si>
    <t>000 1 05 02000 02 0000 110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</si>
  <si>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</si>
  <si>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</si>
  <si>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</si>
  <si>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</si>
  <si>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</si>
  <si>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</si>
  <si>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</si>
  <si>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</si>
  <si>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</si>
  <si>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Платежи от государственных и муниципальных предприятий</t>
  </si>
  <si>
    <t>000 2 02 02999 00 0000 151</t>
  </si>
  <si>
    <t>Прочие субсидии</t>
  </si>
  <si>
    <t>000 2 02 02000 00 0000 151</t>
  </si>
  <si>
    <t>000 2 02 03015 00 0000 151</t>
  </si>
  <si>
    <t>000 2 02 03021 00 000 151</t>
  </si>
  <si>
    <t>000 2 02 03022 00 0000 151</t>
  </si>
  <si>
    <t>000 2 02 03026 00 0000 151</t>
  </si>
  <si>
    <t>000 2 02 03029 00 0000 151</t>
  </si>
  <si>
    <t>000 2 02 03055 00 0000 151</t>
  </si>
  <si>
    <t>000 2 02 03999 00 0000 151</t>
  </si>
  <si>
    <t>000 2 02 04005 00 0000 151</t>
  </si>
  <si>
    <t>Прочие субвенции</t>
  </si>
  <si>
    <t>000 2 02 03024 00 0000 151</t>
  </si>
  <si>
    <t>ВОЗВРАТ ОСТАТКОВ СУБСИДИЙ И СУБВЕНЦИЙ ПРОШЛЫХ ЛЕТ</t>
  </si>
  <si>
    <t>000 3 02 00000 00 0000 000</t>
  </si>
  <si>
    <t>Рыночные продажи товаров и услуг</t>
  </si>
  <si>
    <t>Прочие безвозмездные поступления</t>
  </si>
  <si>
    <t>000 3 03 00000 00 0000 000</t>
  </si>
  <si>
    <t xml:space="preserve">Назначено         </t>
  </si>
  <si>
    <t xml:space="preserve">Исполнено   </t>
  </si>
  <si>
    <t>(тыс.рублей)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</si>
  <si>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</si>
  <si>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</si>
  <si>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</si>
  <si>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ИСПОЛЬЗОВАНИЯ ИМУЩЕСТВА, НАХОДЯЩЕГОСЯ В ГОСУДАРСТВЕННОЙ И МУНИЦИПАЛЬНОЙ СОБСТВЕННОСТИ</t>
  </si>
  <si>
    <t>Начальник финансового управления                                                                       Л.И.Картамышева</t>
  </si>
  <si>
    <t>ЗАДОЛЖЕННОСТЬ И ПЕРЕРАСЧЕТЫ ПО ОТМЕНЕННЫМ НАЛОГАМ, СБОРАМ И ИНЫМ ОБЯЗАТЕЛЬНЫМ ПЛАТЕЖАМ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</si>
  <si>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</si>
  <si>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</si>
  <si>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</si>
  <si>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</si>
  <si>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</si>
  <si>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</si>
  <si>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</si>
  <si>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</si>
  <si>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</si>
  <si>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гражданом субсидий на оплату   жилого помещения и коммунальных услуг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</si>
  <si>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</si>
  <si>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</si>
  <si>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Приложение № 1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</si>
  <si>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внебюджетныхфондов и созданных ими учреждений (за исключением имущества автономных учреждений)</t>
  </si>
  <si>
    <t>000 1 13 00000 00 0000 000</t>
  </si>
  <si>
    <t xml:space="preserve">ДОХОДЫ ОТ ОКАЗАНИЯ ПЛАТНЫХ УСЛУГ И КОМПЕНСАЦИИ ЗАТРАТ ГОСУДАРСТВА </t>
  </si>
  <si>
    <t>000 1 13 03000 00 0000 130</t>
  </si>
  <si>
    <t xml:space="preserve">Прочие доходы от оказания платных услуг и компенсации затрат государства </t>
  </si>
  <si>
    <t>000 2 02 03069 00 0000 151</t>
  </si>
  <si>
    <t>Субвенции бюджетам муниципальных  образований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07 мая 2008 года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</si>
  <si>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</si>
  <si>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</si>
  <si>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</si>
  <si>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000 1 19 00000 00 0000 000</t>
  </si>
  <si>
    <t>к постановлению Главы города</t>
  </si>
  <si>
    <t xml:space="preserve">          Исполнение бюджета города Реутов за 9 месяцев 2010 года по доходам </t>
  </si>
  <si>
    <t>от                         №</t>
  </si>
  <si>
    <t>000 1 05 03000 01 0000 110</t>
  </si>
  <si>
    <t>Единый сельскохозяйственный налог</t>
  </si>
  <si>
    <t>000 1 18 00000 00 0000 000</t>
  </si>
  <si>
    <t>ДОХОДЫ БЮДЖЕТОВ БЮДЖЕТНОЙ СИСТЕМЫ РОССИЙСКОЙ ФЕДЕРАЦИИ ОТ ВОЗВРАТА ОСТАТКОВ СУБСИДИЙ И СУБВЕНЦИЙ  И ИНЫХ МЕЖБЮДЖЕТНЫХ ТРАНСФЕРТОВ, ИМЕЮЩИХ ЦЕЛЕВОЕ НАЗНАЧЕНИЕ, ПРОШЛЫХ ЛЕТ</t>
  </si>
  <si>
    <t>000 2 02 01000 00 0000 151</t>
  </si>
  <si>
    <t>Дотации на выравнивание бюджетной обеспеченности</t>
  </si>
  <si>
    <t>000 2 02 02088 00 0000 151</t>
  </si>
  <si>
    <t>000 2 02 02089 00 0000 151</t>
  </si>
  <si>
    <t>000 2 02 03070 00 0000 151</t>
  </si>
  <si>
    <t>Субвенции бюджетам на обеспечение жильем отдельных категорий граждан установленных Федеральным законом от 12.01.1995 г. № 5-ФЗ "О ветеранах" и от 24.11.1995 г. № 181-ФЗ "О социальной зощите инвалидов в РФ"</t>
  </si>
  <si>
    <t>000 2 02 04019 00 0000 151</t>
  </si>
  <si>
    <t>Межбюджетные трансферты, передаваемые бюджетам городских округов на развитие и поддержку социальной. Инженернгой и иновационной инфраструктуры наукоградов Российской Федерации</t>
  </si>
  <si>
    <t>000 2 02 01001 00 0000 151</t>
  </si>
  <si>
    <t>000 2 02 01003 00 0000 151</t>
  </si>
  <si>
    <t>Дотации бюджетам на поддержку мер по обеспечению сбалансированности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</si>
  <si>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аварийногшо жилищного фонда за счет средств, поступивших от государственной корпорации Фонд содействия реформ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</si>
  <si>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 бюджетов</t>
  </si>
  <si>
    <t>Дотации бюджетам субъектов Российской Федерации и муниципальных образований</t>
  </si>
  <si>
    <t>000 2 03 00000 00 0000 180</t>
  </si>
  <si>
    <t>000 2 02 00000 00 0000 000</t>
  </si>
  <si>
    <t>Безвозмездные поступления от других 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</si>
  <si>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</si>
  <si>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</si>
  <si>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</si>
  <si>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000 2 02 02009 00 0000 151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</si>
  <si>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</si>
  <si>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000 2 02 03002 00 0000 151</t>
  </si>
  <si>
    <t xml:space="preserve">Субвенции бюджетам на осуществление полномочий по подготовке проведения статистических переписей </t>
  </si>
  <si>
    <t>000 2 02 04025 00 0000 151</t>
  </si>
  <si>
    <t>Межбюджетные трансферты, передаваемые бюджетам на комплектование книжных фондоф библиотек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</si>
</sst>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2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4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zoomScale="75" zoomScaleNormal="75" zoomScalePageLayoutView="0" workbookViewId="0" topLeftCell="A67">
      <selection activeCell="E9" sqref="E9"/>
    </sheetView>
  </sheetViews>
  <sheetFormatPr defaultColWidth="11.00390625" defaultRowHeight="12"/>
  <cols>
    <col min="1" max="1" width="31.375" style="17" customWidth="1"/>
    <col min="2" max="2" width="64.75390625" style="5" customWidth="1"/>
    <col min="3" max="3" width="13.125" style="9" customWidth="1"/>
    <col min="4" max="4" width="14.00390625" style="6" customWidth="1"/>
    <col min="5" max="5" width="12.00390625" style="7" customWidth="1"/>
    <col min="6" max="35" width="11.00390625" style="4" customWidth="1"/>
  </cols>
  <sheetData>
    <row r="1" spans="2:4" ht="15.75">
      <c r="B1" s="15"/>
      <c r="C1" s="29" t="s">
        <v>94</v>
      </c>
      <c r="D1" s="14"/>
    </row>
    <row r="2" spans="2:5" ht="15.75">
      <c r="B2" s="15"/>
      <c r="C2" s="29" t="s">
        <v>106</v>
      </c>
      <c r="D2" s="14"/>
      <c r="E2" s="25"/>
    </row>
    <row r="3" spans="2:5" ht="15.75">
      <c r="B3" s="15"/>
      <c r="C3" s="29" t="s">
        <v>108</v>
      </c>
      <c r="D3" s="14"/>
      <c r="E3" s="25"/>
    </row>
    <row r="4" spans="2:5" ht="15.75">
      <c r="B4" s="15"/>
      <c r="C4" s="29"/>
      <c r="D4" s="14"/>
      <c r="E4" s="25"/>
    </row>
    <row r="5" spans="1:35" s="2" customFormat="1" ht="17.25" customHeight="1">
      <c r="A5" s="21"/>
      <c r="B5" s="20" t="s">
        <v>107</v>
      </c>
      <c r="C5" s="16"/>
      <c r="D5" s="16"/>
      <c r="E5" s="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2:5" ht="16.5" customHeight="1">
      <c r="B6" s="13"/>
      <c r="C6" s="16"/>
      <c r="D6" s="34" t="s">
        <v>75</v>
      </c>
      <c r="E6" s="35"/>
    </row>
    <row r="7" spans="1:35" s="3" customFormat="1" ht="27.75" customHeight="1">
      <c r="A7" s="22" t="s">
        <v>43</v>
      </c>
      <c r="B7" s="37" t="s">
        <v>0</v>
      </c>
      <c r="C7" s="38" t="s">
        <v>73</v>
      </c>
      <c r="D7" s="38" t="s">
        <v>74</v>
      </c>
      <c r="E7" s="36" t="s">
        <v>50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3" customFormat="1" ht="20.25" customHeight="1">
      <c r="A8" s="23"/>
      <c r="B8" s="37"/>
      <c r="C8" s="39"/>
      <c r="D8" s="39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" customFormat="1" ht="15.75">
      <c r="A9" s="30" t="s">
        <v>2</v>
      </c>
      <c r="B9" s="28" t="s">
        <v>1</v>
      </c>
      <c r="C9" s="18">
        <f>C10+C42+C70</f>
        <v>2104412.2</v>
      </c>
      <c r="D9" s="18">
        <f>D10+D42+D70</f>
        <v>1381043.01</v>
      </c>
      <c r="E9" s="24">
        <f aca="true" t="shared" si="0" ref="E9:E14">D9/C9*100</f>
        <v>65.6260693603658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" customFormat="1" ht="15.75">
      <c r="A10" s="26" t="s">
        <v>4</v>
      </c>
      <c r="B10" s="27" t="s">
        <v>3</v>
      </c>
      <c r="C10" s="18">
        <f>C11+C13+C16+C19+C20+C21+C30+C32+C34+C38+C39+C40+C41</f>
        <v>1000315.1000000001</v>
      </c>
      <c r="D10" s="18">
        <f>D11+D13+D16+D19+D20+D21+D30+D32+D34+D38+D39+D40+D41</f>
        <v>755272.2999999999</v>
      </c>
      <c r="E10" s="24">
        <f t="shared" si="0"/>
        <v>75.50343886641318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" customFormat="1" ht="15.75">
      <c r="A11" s="26" t="s">
        <v>45</v>
      </c>
      <c r="B11" s="28" t="s">
        <v>5</v>
      </c>
      <c r="C11" s="18">
        <f>SUM(C12)</f>
        <v>325478</v>
      </c>
      <c r="D11" s="18">
        <f>SUM(D12)</f>
        <v>249361.6</v>
      </c>
      <c r="E11" s="24">
        <f t="shared" si="0"/>
        <v>76.61396469193002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" customFormat="1" ht="15.75">
      <c r="A12" s="26" t="s">
        <v>7</v>
      </c>
      <c r="B12" s="27" t="s">
        <v>6</v>
      </c>
      <c r="C12" s="18">
        <v>325478</v>
      </c>
      <c r="D12" s="19">
        <v>249361.6</v>
      </c>
      <c r="E12" s="24">
        <f t="shared" si="0"/>
        <v>76.61396469193002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" customFormat="1" ht="15.75">
      <c r="A13" s="26" t="s">
        <v>9</v>
      </c>
      <c r="B13" s="28" t="s">
        <v>8</v>
      </c>
      <c r="C13" s="18">
        <f>SUM(C14)</f>
        <v>81926.9</v>
      </c>
      <c r="D13" s="18">
        <f>SUM(D14:D15)</f>
        <v>63473.200000000004</v>
      </c>
      <c r="E13" s="24">
        <f t="shared" si="0"/>
        <v>77.47540795514051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5" ht="31.5">
      <c r="A14" s="26" t="s">
        <v>44</v>
      </c>
      <c r="B14" s="27" t="s">
        <v>10</v>
      </c>
      <c r="C14" s="18">
        <v>81926.9</v>
      </c>
      <c r="D14" s="19">
        <v>63472.3</v>
      </c>
      <c r="E14" s="24">
        <f t="shared" si="0"/>
        <v>77.47430941485642</v>
      </c>
    </row>
    <row r="15" spans="1:5" ht="15.75">
      <c r="A15" s="26" t="s">
        <v>109</v>
      </c>
      <c r="B15" s="27" t="s">
        <v>110</v>
      </c>
      <c r="C15" s="18"/>
      <c r="D15" s="19">
        <v>0.9</v>
      </c>
      <c r="E15" s="24"/>
    </row>
    <row r="16" spans="1:35" s="1" customFormat="1" ht="15.75">
      <c r="A16" s="26" t="s">
        <v>12</v>
      </c>
      <c r="B16" s="28" t="s">
        <v>11</v>
      </c>
      <c r="C16" s="18">
        <f>SUM(C17:C18)</f>
        <v>57974.8</v>
      </c>
      <c r="D16" s="18">
        <f>SUM(D17:D18)</f>
        <v>49882.3</v>
      </c>
      <c r="E16" s="24">
        <f aca="true" t="shared" si="1" ref="E16:E72">D16/C16*100</f>
        <v>86.04134899991031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5" ht="15.75">
      <c r="A17" s="26" t="s">
        <v>51</v>
      </c>
      <c r="B17" s="27" t="s">
        <v>13</v>
      </c>
      <c r="C17" s="18">
        <v>14466</v>
      </c>
      <c r="D17" s="19">
        <v>10173.5</v>
      </c>
      <c r="E17" s="24">
        <f t="shared" si="1"/>
        <v>70.32697359325314</v>
      </c>
    </row>
    <row r="18" spans="1:35" s="1" customFormat="1" ht="15.75">
      <c r="A18" s="26" t="s">
        <v>47</v>
      </c>
      <c r="B18" s="27" t="s">
        <v>46</v>
      </c>
      <c r="C18" s="18">
        <v>43508.8</v>
      </c>
      <c r="D18" s="19">
        <v>39708.8</v>
      </c>
      <c r="E18" s="24">
        <f t="shared" si="1"/>
        <v>91.2661346670099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" customFormat="1" ht="15.75">
      <c r="A19" s="26" t="s">
        <v>15</v>
      </c>
      <c r="B19" s="28" t="s">
        <v>14</v>
      </c>
      <c r="C19" s="18">
        <v>4547</v>
      </c>
      <c r="D19" s="18">
        <v>3531.1</v>
      </c>
      <c r="E19" s="24">
        <f t="shared" si="1"/>
        <v>77.65779634924127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" customFormat="1" ht="47.25">
      <c r="A20" s="26" t="s">
        <v>16</v>
      </c>
      <c r="B20" s="28" t="s">
        <v>81</v>
      </c>
      <c r="C20" s="18">
        <v>14</v>
      </c>
      <c r="D20" s="18">
        <v>38.6</v>
      </c>
      <c r="E20" s="24">
        <f t="shared" si="1"/>
        <v>275.7142857142857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" customFormat="1" ht="47.25">
      <c r="A21" s="26" t="s">
        <v>17</v>
      </c>
      <c r="B21" s="28" t="s">
        <v>79</v>
      </c>
      <c r="C21" s="18">
        <f>SUM(C22:C24,C28:C29)</f>
        <v>347491.3</v>
      </c>
      <c r="D21" s="18">
        <f>SUM(D22:D24,D28:D29)</f>
        <v>264958.19999999995</v>
      </c>
      <c r="E21" s="24">
        <f t="shared" si="1"/>
        <v>76.24887299336703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" customFormat="1" ht="51.75" customHeight="1">
      <c r="A22" s="26" t="s">
        <v>18</v>
      </c>
      <c r="B22" s="31" t="s">
        <v>82</v>
      </c>
      <c r="C22" s="18">
        <v>26.7</v>
      </c>
      <c r="D22" s="18">
        <v>26.7</v>
      </c>
      <c r="E22" s="24">
        <f t="shared" si="1"/>
        <v>100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1" customFormat="1" ht="15.75">
      <c r="A23" s="26" t="s">
        <v>20</v>
      </c>
      <c r="B23" s="27" t="s">
        <v>19</v>
      </c>
      <c r="C23" s="18">
        <v>60</v>
      </c>
      <c r="D23" s="18">
        <v>53.2</v>
      </c>
      <c r="E23" s="24">
        <f t="shared" si="1"/>
        <v>88.66666666666667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" customFormat="1" ht="31.5">
      <c r="A24" s="26" t="s">
        <v>21</v>
      </c>
      <c r="B24" s="27" t="s">
        <v>83</v>
      </c>
      <c r="C24" s="18">
        <f>SUM(C25:C27)</f>
        <v>334704.6</v>
      </c>
      <c r="D24" s="18">
        <f>SUM(D25:D27)</f>
        <v>252784.3</v>
      </c>
      <c r="E24" s="24">
        <f t="shared" si="1"/>
        <v>75.5245969132184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5" ht="63">
      <c r="A25" s="26" t="s">
        <v>22</v>
      </c>
      <c r="B25" s="31" t="s">
        <v>84</v>
      </c>
      <c r="C25" s="18">
        <v>205043.8</v>
      </c>
      <c r="D25" s="18">
        <v>163083.9</v>
      </c>
      <c r="E25" s="24">
        <f t="shared" si="1"/>
        <v>79.53612837842451</v>
      </c>
    </row>
    <row r="26" spans="1:5" ht="110.25">
      <c r="A26" s="26" t="s">
        <v>102</v>
      </c>
      <c r="B26" s="31" t="s">
        <v>103</v>
      </c>
      <c r="C26" s="18">
        <v>4346.5</v>
      </c>
      <c r="D26" s="18">
        <v>3877.2</v>
      </c>
      <c r="E26" s="24">
        <f t="shared" si="1"/>
        <v>89.2028068560911</v>
      </c>
    </row>
    <row r="27" spans="1:5" ht="78.75">
      <c r="A27" s="26" t="s">
        <v>23</v>
      </c>
      <c r="B27" s="31" t="s">
        <v>95</v>
      </c>
      <c r="C27" s="18">
        <v>125314.3</v>
      </c>
      <c r="D27" s="18">
        <v>85823.2</v>
      </c>
      <c r="E27" s="24">
        <f t="shared" si="1"/>
        <v>68.48635790169199</v>
      </c>
    </row>
    <row r="28" spans="1:35" s="1" customFormat="1" ht="15.75">
      <c r="A28" s="26" t="s">
        <v>24</v>
      </c>
      <c r="B28" s="27" t="s">
        <v>54</v>
      </c>
      <c r="C28" s="18">
        <v>8900</v>
      </c>
      <c r="D28" s="18">
        <v>8968.9</v>
      </c>
      <c r="E28" s="24">
        <f t="shared" si="1"/>
        <v>100.77415730337079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" customFormat="1" ht="94.5">
      <c r="A29" s="26" t="s">
        <v>52</v>
      </c>
      <c r="B29" s="27" t="s">
        <v>85</v>
      </c>
      <c r="C29" s="18">
        <v>3800</v>
      </c>
      <c r="D29" s="18">
        <v>3125.1</v>
      </c>
      <c r="E29" s="24">
        <f t="shared" si="1"/>
        <v>82.23947368421052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1" customFormat="1" ht="31.5">
      <c r="A30" s="26" t="s">
        <v>26</v>
      </c>
      <c r="B30" s="28" t="s">
        <v>25</v>
      </c>
      <c r="C30" s="18">
        <f>SUM(C31)</f>
        <v>826</v>
      </c>
      <c r="D30" s="18">
        <f>SUM(D31)</f>
        <v>894.9</v>
      </c>
      <c r="E30" s="24">
        <f t="shared" si="1"/>
        <v>108.34140435835351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5" ht="15.75">
      <c r="A31" s="26" t="s">
        <v>28</v>
      </c>
      <c r="B31" s="27" t="s">
        <v>27</v>
      </c>
      <c r="C31" s="18">
        <v>826</v>
      </c>
      <c r="D31" s="18">
        <v>894.9</v>
      </c>
      <c r="E31" s="24">
        <f t="shared" si="1"/>
        <v>108.34140435835351</v>
      </c>
    </row>
    <row r="32" spans="1:5" ht="31.5">
      <c r="A32" s="26" t="s">
        <v>96</v>
      </c>
      <c r="B32" s="28" t="s">
        <v>97</v>
      </c>
      <c r="C32" s="18">
        <f>SUM(C33)</f>
        <v>7731</v>
      </c>
      <c r="D32" s="18">
        <f>SUM(D33)</f>
        <v>7731</v>
      </c>
      <c r="E32" s="24">
        <f t="shared" si="1"/>
        <v>100</v>
      </c>
    </row>
    <row r="33" spans="1:5" ht="31.5">
      <c r="A33" s="26" t="s">
        <v>98</v>
      </c>
      <c r="B33" s="27" t="s">
        <v>99</v>
      </c>
      <c r="C33" s="18">
        <v>7731</v>
      </c>
      <c r="D33" s="18">
        <v>7731</v>
      </c>
      <c r="E33" s="24">
        <f t="shared" si="1"/>
        <v>100</v>
      </c>
    </row>
    <row r="34" spans="1:35" s="1" customFormat="1" ht="31.5">
      <c r="A34" s="26" t="s">
        <v>30</v>
      </c>
      <c r="B34" s="28" t="s">
        <v>29</v>
      </c>
      <c r="C34" s="18">
        <f>SUM(C35,C36,C37)</f>
        <v>96986.9</v>
      </c>
      <c r="D34" s="18">
        <f>SUM(D35,D36,D37)</f>
        <v>89046.20000000001</v>
      </c>
      <c r="E34" s="24">
        <f t="shared" si="1"/>
        <v>91.81260561993425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" customFormat="1" ht="15.75">
      <c r="A35" s="26" t="s">
        <v>32</v>
      </c>
      <c r="B35" s="27" t="s">
        <v>31</v>
      </c>
      <c r="C35" s="18">
        <v>4022.5</v>
      </c>
      <c r="D35" s="18">
        <v>4022.5</v>
      </c>
      <c r="E35" s="24">
        <f t="shared" si="1"/>
        <v>100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" customFormat="1" ht="78.75">
      <c r="A36" s="26" t="s">
        <v>33</v>
      </c>
      <c r="B36" s="27" t="s">
        <v>86</v>
      </c>
      <c r="C36" s="18">
        <v>75728.8</v>
      </c>
      <c r="D36" s="18">
        <v>65110.6</v>
      </c>
      <c r="E36" s="24">
        <f t="shared" si="1"/>
        <v>85.97865013046555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" customFormat="1" ht="78.75">
      <c r="A37" s="26" t="s">
        <v>53</v>
      </c>
      <c r="B37" s="27" t="s">
        <v>87</v>
      </c>
      <c r="C37" s="18">
        <v>17235.6</v>
      </c>
      <c r="D37" s="18">
        <v>19913.1</v>
      </c>
      <c r="E37" s="24">
        <f t="shared" si="1"/>
        <v>115.5347072338648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" customFormat="1" ht="15.75">
      <c r="A38" s="26" t="s">
        <v>35</v>
      </c>
      <c r="B38" s="28" t="s">
        <v>34</v>
      </c>
      <c r="C38" s="18">
        <v>11569.3</v>
      </c>
      <c r="D38" s="18">
        <v>5634.5</v>
      </c>
      <c r="E38" s="24">
        <f t="shared" si="1"/>
        <v>48.702168670533226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" customFormat="1" ht="15.75">
      <c r="A39" s="26" t="s">
        <v>37</v>
      </c>
      <c r="B39" s="28" t="s">
        <v>36</v>
      </c>
      <c r="C39" s="18">
        <v>65645</v>
      </c>
      <c r="D39" s="18">
        <v>20484.9</v>
      </c>
      <c r="E39" s="24">
        <f t="shared" si="1"/>
        <v>31.20557544367431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" customFormat="1" ht="78.75">
      <c r="A40" s="26" t="s">
        <v>111</v>
      </c>
      <c r="B40" s="28" t="s">
        <v>112</v>
      </c>
      <c r="C40" s="18">
        <v>158.3</v>
      </c>
      <c r="D40" s="18">
        <v>235.8</v>
      </c>
      <c r="E40" s="24">
        <f t="shared" si="1"/>
        <v>148.95767530006316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" customFormat="1" ht="31.5">
      <c r="A41" s="26" t="s">
        <v>105</v>
      </c>
      <c r="B41" s="28" t="s">
        <v>68</v>
      </c>
      <c r="C41" s="18">
        <v>-33.4</v>
      </c>
      <c r="D41" s="18">
        <v>0</v>
      </c>
      <c r="E41" s="24">
        <f t="shared" si="1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1" customFormat="1" ht="15.75">
      <c r="A42" s="26" t="s">
        <v>39</v>
      </c>
      <c r="B42" s="28" t="s">
        <v>38</v>
      </c>
      <c r="C42" s="18">
        <f>SUM(C43,C68)</f>
        <v>792837.8</v>
      </c>
      <c r="D42" s="18">
        <f>SUM(D43,D68)</f>
        <v>418206.91</v>
      </c>
      <c r="E42" s="24">
        <f t="shared" si="1"/>
        <v>52.748104341140134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1" customFormat="1" ht="31.5">
      <c r="A43" s="26" t="s">
        <v>128</v>
      </c>
      <c r="B43" s="27" t="s">
        <v>129</v>
      </c>
      <c r="C43" s="18">
        <f>SUM(C44,C47,C52,C64)</f>
        <v>459160</v>
      </c>
      <c r="D43" s="18">
        <f>SUM(D44,D47,D52,D64)</f>
        <v>418206.91</v>
      </c>
      <c r="E43" s="24">
        <f t="shared" si="1"/>
        <v>91.08086723582193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1" customFormat="1" ht="31.5">
      <c r="A44" s="26" t="s">
        <v>113</v>
      </c>
      <c r="B44" s="27" t="s">
        <v>126</v>
      </c>
      <c r="C44" s="18">
        <f>SUM(C45:C46)</f>
        <v>4001</v>
      </c>
      <c r="D44" s="18">
        <f>SUM(D45:D46)</f>
        <v>220</v>
      </c>
      <c r="E44" s="24">
        <f t="shared" si="1"/>
        <v>5.498625343664084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1" customFormat="1" ht="15.75">
      <c r="A45" s="26" t="s">
        <v>121</v>
      </c>
      <c r="B45" s="27" t="s">
        <v>114</v>
      </c>
      <c r="C45" s="18">
        <v>281</v>
      </c>
      <c r="D45" s="18">
        <v>220</v>
      </c>
      <c r="E45" s="24">
        <f t="shared" si="1"/>
        <v>78.29181494661923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1" customFormat="1" ht="31.5">
      <c r="A46" s="26" t="s">
        <v>122</v>
      </c>
      <c r="B46" s="27" t="s">
        <v>123</v>
      </c>
      <c r="C46" s="18">
        <v>3720</v>
      </c>
      <c r="D46" s="18">
        <v>0</v>
      </c>
      <c r="E46" s="24">
        <f t="shared" si="1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1" customFormat="1" ht="31.5">
      <c r="A47" s="26" t="s">
        <v>57</v>
      </c>
      <c r="B47" s="27" t="s">
        <v>88</v>
      </c>
      <c r="C47" s="18">
        <f>SUM(C48:C51)</f>
        <v>156439.7</v>
      </c>
      <c r="D47" s="18">
        <f>SUM(D48:D51)</f>
        <v>150006.3</v>
      </c>
      <c r="E47" s="24">
        <f t="shared" si="1"/>
        <v>95.88761676224128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1" customFormat="1" ht="47.25">
      <c r="A48" s="26" t="s">
        <v>133</v>
      </c>
      <c r="B48" s="27" t="s">
        <v>134</v>
      </c>
      <c r="C48" s="18">
        <v>3280</v>
      </c>
      <c r="D48" s="18">
        <v>0</v>
      </c>
      <c r="E48" s="24">
        <f t="shared" si="1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1" customFormat="1" ht="78.75">
      <c r="A49" s="26" t="s">
        <v>115</v>
      </c>
      <c r="B49" s="27" t="s">
        <v>124</v>
      </c>
      <c r="C49" s="18">
        <v>128473.1</v>
      </c>
      <c r="D49" s="18">
        <v>128021.8</v>
      </c>
      <c r="E49" s="24">
        <f t="shared" si="1"/>
        <v>99.64872023793308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s="1" customFormat="1" ht="63">
      <c r="A50" s="26" t="s">
        <v>116</v>
      </c>
      <c r="B50" s="27" t="s">
        <v>125</v>
      </c>
      <c r="C50" s="18">
        <v>16444.6</v>
      </c>
      <c r="D50" s="18">
        <v>16444.5</v>
      </c>
      <c r="E50" s="24">
        <f t="shared" si="1"/>
        <v>99.99939189764422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s="1" customFormat="1" ht="15.75">
      <c r="A51" s="26" t="s">
        <v>55</v>
      </c>
      <c r="B51" s="27" t="s">
        <v>56</v>
      </c>
      <c r="C51" s="18">
        <v>8242</v>
      </c>
      <c r="D51" s="18">
        <v>5540</v>
      </c>
      <c r="E51" s="24">
        <f t="shared" si="1"/>
        <v>67.21669497694734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s="1" customFormat="1" ht="31.5">
      <c r="A52" s="26" t="s">
        <v>48</v>
      </c>
      <c r="B52" s="27" t="s">
        <v>76</v>
      </c>
      <c r="C52" s="18">
        <f>SUM(C53:C63)</f>
        <v>253891</v>
      </c>
      <c r="D52" s="18">
        <f>SUM(D53:D63)</f>
        <v>223345.30999999997</v>
      </c>
      <c r="E52" s="24">
        <f t="shared" si="1"/>
        <v>87.9689748750448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s="1" customFormat="1" ht="31.5">
      <c r="A53" s="26" t="s">
        <v>135</v>
      </c>
      <c r="B53" s="27" t="s">
        <v>136</v>
      </c>
      <c r="C53" s="18">
        <v>299</v>
      </c>
      <c r="D53" s="18">
        <v>0</v>
      </c>
      <c r="E53" s="24">
        <f t="shared" si="1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s="1" customFormat="1" ht="37.5" customHeight="1">
      <c r="A54" s="26" t="s">
        <v>58</v>
      </c>
      <c r="B54" s="27" t="s">
        <v>89</v>
      </c>
      <c r="C54" s="18">
        <v>4074</v>
      </c>
      <c r="D54" s="18">
        <v>4073.1</v>
      </c>
      <c r="E54" s="24">
        <f t="shared" si="1"/>
        <v>99.97790868924889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s="1" customFormat="1" ht="36" customHeight="1">
      <c r="A55" s="26" t="s">
        <v>59</v>
      </c>
      <c r="B55" s="27" t="s">
        <v>90</v>
      </c>
      <c r="C55" s="18">
        <v>3886</v>
      </c>
      <c r="D55" s="18">
        <v>2914</v>
      </c>
      <c r="E55" s="24">
        <f t="shared" si="1"/>
        <v>74.98713329902213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s="1" customFormat="1" ht="47.25">
      <c r="A56" s="26" t="s">
        <v>60</v>
      </c>
      <c r="B56" s="27" t="s">
        <v>91</v>
      </c>
      <c r="C56" s="18">
        <v>34648</v>
      </c>
      <c r="D56" s="18">
        <v>28319.1</v>
      </c>
      <c r="E56" s="24">
        <f t="shared" si="1"/>
        <v>81.73372200415608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1" customFormat="1" ht="31.5">
      <c r="A57" s="26" t="s">
        <v>67</v>
      </c>
      <c r="B57" s="27" t="s">
        <v>77</v>
      </c>
      <c r="C57" s="18">
        <v>9822</v>
      </c>
      <c r="D57" s="18">
        <v>6480.2</v>
      </c>
      <c r="E57" s="24">
        <f t="shared" si="1"/>
        <v>65.97637955609855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1" customFormat="1" ht="78.75">
      <c r="A58" s="26" t="s">
        <v>61</v>
      </c>
      <c r="B58" s="27" t="s">
        <v>78</v>
      </c>
      <c r="C58" s="18">
        <v>10614</v>
      </c>
      <c r="D58" s="18">
        <v>0</v>
      </c>
      <c r="E58" s="24">
        <f t="shared" si="1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" customFormat="1" ht="78.75">
      <c r="A59" s="26" t="s">
        <v>62</v>
      </c>
      <c r="B59" s="27" t="s">
        <v>92</v>
      </c>
      <c r="C59" s="18">
        <v>7646</v>
      </c>
      <c r="D59" s="18">
        <v>4530.2</v>
      </c>
      <c r="E59" s="24">
        <f t="shared" si="1"/>
        <v>59.249280669631176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" customFormat="1" ht="63">
      <c r="A60" s="26" t="s">
        <v>63</v>
      </c>
      <c r="B60" s="27" t="s">
        <v>104</v>
      </c>
      <c r="C60" s="18">
        <v>3748</v>
      </c>
      <c r="D60" s="18">
        <v>2444.7</v>
      </c>
      <c r="E60" s="24">
        <f>D60/C60*100</f>
        <v>65.22678762006403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1" customFormat="1" ht="78.75">
      <c r="A61" s="26" t="s">
        <v>100</v>
      </c>
      <c r="B61" s="32" t="s">
        <v>101</v>
      </c>
      <c r="C61" s="18">
        <v>7731</v>
      </c>
      <c r="D61" s="18">
        <v>7731</v>
      </c>
      <c r="E61" s="24">
        <f t="shared" si="1"/>
        <v>100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1" customFormat="1" ht="63">
      <c r="A62" s="26" t="s">
        <v>117</v>
      </c>
      <c r="B62" s="32" t="s">
        <v>118</v>
      </c>
      <c r="C62" s="18">
        <v>774</v>
      </c>
      <c r="D62" s="18">
        <v>773.21</v>
      </c>
      <c r="E62" s="24">
        <f t="shared" si="1"/>
        <v>99.89793281653748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1" customFormat="1" ht="15.75">
      <c r="A63" s="26" t="s">
        <v>64</v>
      </c>
      <c r="B63" s="27" t="s">
        <v>66</v>
      </c>
      <c r="C63" s="18">
        <v>170649</v>
      </c>
      <c r="D63" s="18">
        <v>166079.8</v>
      </c>
      <c r="E63" s="24">
        <f t="shared" si="1"/>
        <v>97.32245720748436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1" customFormat="1" ht="15.75">
      <c r="A64" s="26" t="s">
        <v>40</v>
      </c>
      <c r="B64" s="27" t="s">
        <v>49</v>
      </c>
      <c r="C64" s="18">
        <f>SUM(C65:C67)</f>
        <v>44828.3</v>
      </c>
      <c r="D64" s="18">
        <f>SUM(D65:D67)</f>
        <v>44635.3</v>
      </c>
      <c r="E64" s="24">
        <f t="shared" si="1"/>
        <v>99.56946839384942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1" customFormat="1" ht="78.75">
      <c r="A65" s="26" t="s">
        <v>65</v>
      </c>
      <c r="B65" s="33" t="s">
        <v>93</v>
      </c>
      <c r="C65" s="18">
        <v>654</v>
      </c>
      <c r="D65" s="18">
        <v>654</v>
      </c>
      <c r="E65" s="24">
        <f t="shared" si="1"/>
        <v>100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1" customFormat="1" ht="63">
      <c r="A66" s="26" t="s">
        <v>119</v>
      </c>
      <c r="B66" s="27" t="s">
        <v>120</v>
      </c>
      <c r="C66" s="18">
        <v>43981.3</v>
      </c>
      <c r="D66" s="18">
        <v>43981.3</v>
      </c>
      <c r="E66" s="24">
        <f t="shared" si="1"/>
        <v>100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1" customFormat="1" ht="31.5">
      <c r="A67" s="26" t="s">
        <v>137</v>
      </c>
      <c r="B67" s="27" t="s">
        <v>138</v>
      </c>
      <c r="C67" s="18">
        <v>193</v>
      </c>
      <c r="D67" s="18">
        <v>0</v>
      </c>
      <c r="E67" s="24">
        <f t="shared" si="1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1" customFormat="1" ht="31.5">
      <c r="A68" s="26" t="s">
        <v>127</v>
      </c>
      <c r="B68" s="27" t="s">
        <v>130</v>
      </c>
      <c r="C68" s="18">
        <f>SUM(C69)</f>
        <v>333677.8</v>
      </c>
      <c r="D68" s="18">
        <v>0</v>
      </c>
      <c r="E68" s="24">
        <f t="shared" si="1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1" customFormat="1" ht="47.25">
      <c r="A69" s="26" t="s">
        <v>131</v>
      </c>
      <c r="B69" s="27" t="s">
        <v>132</v>
      </c>
      <c r="C69" s="18">
        <v>333677.8</v>
      </c>
      <c r="D69" s="18">
        <v>0</v>
      </c>
      <c r="E69" s="24">
        <f t="shared" si="1"/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" customFormat="1" ht="31.5">
      <c r="A70" s="26" t="s">
        <v>42</v>
      </c>
      <c r="B70" s="28" t="s">
        <v>41</v>
      </c>
      <c r="C70" s="18">
        <f>SUM(C71:C72)</f>
        <v>311259.3</v>
      </c>
      <c r="D70" s="18">
        <v>207563.8</v>
      </c>
      <c r="E70" s="24">
        <f t="shared" si="1"/>
        <v>66.68517213782849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1" customFormat="1" ht="15.75">
      <c r="A71" s="26" t="s">
        <v>69</v>
      </c>
      <c r="B71" s="27" t="s">
        <v>70</v>
      </c>
      <c r="C71" s="18">
        <v>69976</v>
      </c>
      <c r="D71" s="18">
        <v>44058</v>
      </c>
      <c r="E71" s="24">
        <f t="shared" si="1"/>
        <v>62.96158682977021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1" customFormat="1" ht="15.75">
      <c r="A72" s="26" t="s">
        <v>72</v>
      </c>
      <c r="B72" s="27" t="s">
        <v>71</v>
      </c>
      <c r="C72" s="18">
        <v>241283.3</v>
      </c>
      <c r="D72" s="18">
        <v>163505.8</v>
      </c>
      <c r="E72" s="24">
        <f t="shared" si="1"/>
        <v>67.76507118395678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5" ht="15.75">
      <c r="B73" s="13"/>
      <c r="C73" s="16"/>
      <c r="D73" s="15"/>
      <c r="E73" s="14"/>
    </row>
    <row r="74" spans="1:5" ht="15.75">
      <c r="A74" s="13"/>
      <c r="B74" s="13"/>
      <c r="C74" s="16"/>
      <c r="D74" s="15"/>
      <c r="E74" s="14"/>
    </row>
    <row r="75" spans="1:5" ht="15.75">
      <c r="A75" s="13" t="s">
        <v>80</v>
      </c>
      <c r="C75" s="16"/>
      <c r="D75" s="15"/>
      <c r="E75" s="14"/>
    </row>
  </sheetData>
  <sheetProtection/>
  <mergeCells count="5">
    <mergeCell ref="D6:E6"/>
    <mergeCell ref="E7:E8"/>
    <mergeCell ref="B7:B8"/>
    <mergeCell ref="C7:C8"/>
    <mergeCell ref="D7:D8"/>
  </mergeCells>
  <printOptions/>
  <pageMargins left="0.7874015748031497" right="0.3937007874015748" top="0.5905511811023623" bottom="0.3937007874015748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gbuh</cp:lastModifiedBy>
  <cp:lastPrinted>2009-10-21T05:33:36Z</cp:lastPrinted>
  <dcterms:created xsi:type="dcterms:W3CDTF">2008-04-30T08:16:12Z</dcterms:created>
  <dcterms:modified xsi:type="dcterms:W3CDTF">2010-10-21T10:07:46Z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