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1"/>
  </bookViews>
  <sheets>
    <sheet name="перечень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<sst xmlns="http://schemas.openxmlformats.org/spreadsheetml/2006/main" count="119" uniqueCount="68">
  <si>
    <t>№ п/п</t>
  </si>
  <si>
    <t xml:space="preserve">Перечень многоквартирных домов, 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</si>
  <si>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</si>
  <si>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</si>
  <si>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</si>
  <si>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</si>
  <si>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</si>
  <si>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всего, кв. м</t>
  </si>
  <si>
    <t>Площадь помещений многоквартирного дома:</t>
  </si>
  <si>
    <t>Количество жителей, зарегистрированных в многоквартирном доме на дату утверждения Программы, чел.</t>
  </si>
  <si>
    <t>Вид ремонта (комплексный, частичный)</t>
  </si>
  <si>
    <t>Стоимость капитального ремонта, руб.</t>
  </si>
  <si>
    <t>Предельная стоимость капитального ремонта 1 кв. м общей площади помещений многоквартирного дома, руб./кв. м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</si>
  <si>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</si>
  <si>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</si>
  <si>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</si>
  <si>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всего, кв. М</t>
  </si>
  <si>
    <t xml:space="preserve">в том числе жилых помещений, находящихся в собственности граждан, кв. м </t>
  </si>
  <si>
    <t>всего:</t>
  </si>
  <si>
    <t>в том числе:</t>
  </si>
  <si>
    <t xml:space="preserve">за счет средств Фонда содействия реформированию жилищно-коммунального хозяйства </t>
  </si>
  <si>
    <t>за счет средств бюджета Московской области</t>
  </si>
  <si>
    <t>за счет средств  бюджета муниципального образования</t>
  </si>
  <si>
    <t>за счет средств ТСЖ, других кооперативов либо собственников помещений в многоквартирном доме</t>
  </si>
  <si>
    <t>кв.м</t>
  </si>
  <si>
    <t>чел.</t>
  </si>
  <si>
    <t>руб.</t>
  </si>
  <si>
    <t>руб./кв.м</t>
  </si>
  <si>
    <t>Стоимость капитального ремонта, всего</t>
  </si>
  <si>
    <t>Ремонт крыши</t>
  </si>
  <si>
    <t>Ремонт или замена лифтового оборудования</t>
  </si>
  <si>
    <t>Ремонт подвальных помещений</t>
  </si>
  <si>
    <t>Утепление и ремонт фасадов</t>
  </si>
  <si>
    <t>кв.м.</t>
  </si>
  <si>
    <t>ед.</t>
  </si>
  <si>
    <t>Итого по муниципальному образованию:</t>
  </si>
  <si>
    <t>част.</t>
  </si>
  <si>
    <t>г. Реутов, Юбилейный проспект, д.14</t>
  </si>
  <si>
    <t>панель</t>
  </si>
  <si>
    <t>кирпич</t>
  </si>
  <si>
    <t>к Решению Совета депутатов</t>
  </si>
  <si>
    <t>города Реутов</t>
  </si>
  <si>
    <t>г. Реутов, ул. Лесная, д. 5</t>
  </si>
  <si>
    <t>г. Реутов, ул. Новая, д.9а</t>
  </si>
  <si>
    <t>Удельная стоимость капитального ремонта  1 кв. м общей площади многоквартирного дома, руб./кв. м</t>
  </si>
  <si>
    <t>Установка коллективных (общедомовых) ПУ и УУ</t>
  </si>
  <si>
    <t>Ремонт фундаментов</t>
  </si>
  <si>
    <t>Энергетическое обследование дома</t>
  </si>
  <si>
    <t>1. Городской округ Реутов</t>
  </si>
  <si>
    <t>г. Реутов, ул. Новая, д. 9а</t>
  </si>
  <si>
    <t>г. Реутов, Юбилейный пр-т, д.14</t>
  </si>
  <si>
    <t>Всего по г.о. Реутов:</t>
  </si>
  <si>
    <t>г. Реутов, ул. Калинина, д. 12</t>
  </si>
  <si>
    <t>г.Реутов, ул. Калинина, д.14</t>
  </si>
  <si>
    <t>г. Реутов, ул. Дзержинского, д. 1</t>
  </si>
  <si>
    <t>г. Реутов, ул. Дзержинского, д. 2</t>
  </si>
  <si>
    <t>-</t>
  </si>
  <si>
    <t>Стоимость ремонта ВИС</t>
  </si>
  <si>
    <t>Реестр многоквартирных домов по видам работ</t>
  </si>
  <si>
    <t>Приложение</t>
  </si>
  <si>
    <t>"Приложение №4</t>
  </si>
  <si>
    <t xml:space="preserve">к Решению Реутовского городского </t>
  </si>
  <si>
    <t>Совета депутатов</t>
  </si>
  <si>
    <t>г.Реутов, ул. Октября, д.2</t>
  </si>
  <si>
    <t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  в городском округе Реутов на 2010-2013 годы"</t>
  </si>
  <si>
    <t>от 17.03.2010 № 8/2010-НА</t>
  </si>
  <si>
    <t>от 28 августа 2013 года № 419/76</t>
  </si>
  <si>
    <t xml:space="preserve">подлежащих капитальному ремонту, для которых планируется предоставление финансовой поддержки в рамках адресной программы "Проведение капитального ремонта многоквартирных домов в городском округе Реутов на 2010-2013 годы"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</si>
</sst>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_(* #,##0.00_);_(* \(#,##0.00\);_(* &quot;-&quot;??_);_(@_)"/>
    <numFmt numFmtId="172" formatCode="#,##0&quot;р.&quot;"/>
    <numFmt numFmtId="173" formatCode="0.E+00"/>
    <numFmt numFmtId="174" formatCode="#,##0.000"/>
    <numFmt numFmtId="175" formatCode="0.000000000"/>
    <numFmt numFmtId="176" formatCode="0.000000000000"/>
    <numFmt numFmtId="177" formatCode="#,##0.00_р_."/>
    <numFmt numFmtId="178" formatCode="mm/yyyy"/>
    <numFmt numFmtId="179" formatCode="#,##0.00_ ;\-#,##0.00\ "/>
    <numFmt numFmtId="180" formatCode="_-* #,##0.000_р_._-;\-* #,##0.000_р_._-;_-* &quot;-&quot;??_р_._-;_-@_-"/>
    <numFmt numFmtId="181" formatCode="_-* #,##0.00_р_._-;\-* #,##0.00_р_._-;_-* \-??_р_._-;_-@_-"/>
    <numFmt numFmtId="182" formatCode="_-* #,##0_р_._-;\-* #,##0_р_._-;_-* \-??_р_._-;_-@_-"/>
    <numFmt numFmtId="183" formatCode="0.0000"/>
    <numFmt numFmtId="184" formatCode="0.000000"/>
    <numFmt numFmtId="185" formatCode="[$-FC19]d\ mmmm\ yyyy\ &quot;г.&quot;"/>
    <numFmt numFmtId="186" formatCode="dd/mm/yy;@"/>
    <numFmt numFmtId="187" formatCode="mmm/yyyy"/>
    <numFmt numFmtId="188" formatCode="#,##0.0000"/>
    <numFmt numFmtId="189" formatCode="0.0000000000"/>
    <numFmt numFmtId="190" formatCode="0.00000"/>
    <numFmt numFmtId="191" formatCode="0.00000000"/>
    <numFmt numFmtId="192" formatCode="#,##0_ ;\-#,##0\ "/>
    <numFmt numFmtId="193" formatCode="#,##0.00000000"/>
  </numFmts>
  <fonts count="29"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sz val="8"/>
      <name val="Calibri"/>
      <family val="2"/>
    </font>
    <font>
      <b/>
      <sz val="7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8"/>
      <name val="Courier New"/>
      <family val="3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4" fillId="0" borderId="10" xfId="0" applyNumberFormat="1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wrapText="1"/>
    </xf>
    <xf numFmtId="191" fontId="4" fillId="0" borderId="0" xfId="0" applyNumberFormat="1" applyFont="1" applyFill="1" applyBorder="1" applyAlignment="1">
      <alignment horizontal="center" vertical="center"/>
    </xf>
    <xf numFmtId="191" fontId="4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4" fontId="8" fillId="0" borderId="10" xfId="86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57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wrapText="1"/>
    </xf>
    <xf numFmtId="0" fontId="8" fillId="0" borderId="0" xfId="78" applyFont="1" applyFill="1" applyAlignment="1">
      <alignment horizontal="center" vertical="center" wrapText="1"/>
      <protection/>
    </xf>
    <xf numFmtId="0" fontId="8" fillId="0" borderId="0" xfId="78" applyFont="1" applyFill="1" applyAlignment="1">
      <alignment wrapText="1"/>
      <protection/>
    </xf>
    <xf numFmtId="0" fontId="8" fillId="0" borderId="0" xfId="78" applyFont="1" applyFill="1" applyAlignment="1">
      <alignment horizontal="center" wrapText="1"/>
      <protection/>
    </xf>
    <xf numFmtId="0" fontId="2" fillId="0" borderId="0" xfId="0" applyFont="1" applyFill="1" applyAlignment="1">
      <alignment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0" xfId="78" applyFont="1" applyFill="1" applyBorder="1" applyAlignment="1">
      <alignment wrapText="1"/>
      <protection/>
    </xf>
    <xf numFmtId="0" fontId="9" fillId="0" borderId="10" xfId="78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192" fontId="8" fillId="0" borderId="10" xfId="86" applyNumberFormat="1" applyFont="1" applyFill="1" applyBorder="1" applyAlignment="1">
      <alignment horizontal="center" vertical="center"/>
    </xf>
    <xf numFmtId="43" fontId="8" fillId="0" borderId="10" xfId="86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vertical="center"/>
    </xf>
    <xf numFmtId="4" fontId="9" fillId="0" borderId="10" xfId="86" applyNumberFormat="1" applyFont="1" applyFill="1" applyBorder="1" applyAlignment="1">
      <alignment horizontal="center" vertical="center"/>
    </xf>
    <xf numFmtId="4" fontId="9" fillId="0" borderId="0" xfId="78" applyNumberFormat="1" applyFont="1" applyFill="1" applyAlignment="1">
      <alignment vertical="center"/>
      <protection/>
    </xf>
    <xf numFmtId="0" fontId="8" fillId="0" borderId="0" xfId="78" applyFont="1" applyFill="1" applyAlignment="1">
      <alignment horizontal="left" wrapText="1"/>
      <protection/>
    </xf>
    <xf numFmtId="4" fontId="8" fillId="0" borderId="0" xfId="78" applyNumberFormat="1" applyFont="1" applyFill="1" applyAlignment="1">
      <alignment horizontal="left" wrapText="1"/>
      <protection/>
    </xf>
    <xf numFmtId="2" fontId="10" fillId="0" borderId="0" xfId="0" applyNumberFormat="1" applyFont="1" applyFill="1" applyAlignment="1">
      <alignment vertical="top"/>
    </xf>
    <xf numFmtId="4" fontId="8" fillId="0" borderId="0" xfId="0" applyNumberFormat="1" applyFont="1" applyFill="1" applyAlignment="1">
      <alignment horizontal="left" vertical="top"/>
    </xf>
    <xf numFmtId="4" fontId="9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0" xfId="78" applyNumberFormat="1" applyFont="1" applyFill="1" applyAlignment="1">
      <alignment horizontal="center" wrapText="1"/>
      <protection/>
    </xf>
    <xf numFmtId="0" fontId="9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>
      <alignment horizontal="center" vertical="center" wrapText="1"/>
    </xf>
    <xf numFmtId="193" fontId="3" fillId="0" borderId="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textRotation="90" wrapText="1"/>
    </xf>
    <xf numFmtId="0" fontId="4" fillId="0" borderId="16" xfId="0" applyFont="1" applyFill="1" applyBorder="1" applyAlignment="1">
      <alignment horizontal="center" vertical="top" wrapText="1"/>
    </xf>
    <xf numFmtId="0" fontId="9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wrapText="1"/>
      <protection/>
    </xf>
    <xf numFmtId="0" fontId="8" fillId="0" borderId="10" xfId="78" applyFont="1" applyFill="1" applyBorder="1" applyAlignment="1">
      <alignment horizontal="center" vertical="center" textRotation="90" wrapText="1"/>
      <protection/>
    </xf>
    <xf numFmtId="0" fontId="9" fillId="0" borderId="0" xfId="0" applyFont="1" applyFill="1" applyAlignment="1">
      <alignment horizontal="center" wrapText="1"/>
    </xf>
    <xf numFmtId="0" fontId="9" fillId="0" borderId="16" xfId="0" applyFont="1" applyFill="1" applyBorder="1" applyAlignment="1">
      <alignment horizontal="center" vertical="top" wrapText="1"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4" xfId="55"/>
    <cellStyle name="Обычный 2" xfId="56"/>
    <cellStyle name="Обычный 2 3_Полный список!!!" xfId="57"/>
    <cellStyle name="Обычный 2 55" xfId="58"/>
    <cellStyle name="Обычный 21" xfId="59"/>
    <cellStyle name="Обычный 22" xfId="60"/>
    <cellStyle name="Обычный 26" xfId="61"/>
    <cellStyle name="Обычный 27" xfId="62"/>
    <cellStyle name="Обычный 28" xfId="63"/>
    <cellStyle name="Обычный 29" xfId="64"/>
    <cellStyle name="Обычный 3 2_Полный список!!!" xfId="65"/>
    <cellStyle name="Обычный 32" xfId="66"/>
    <cellStyle name="Обычный 33" xfId="67"/>
    <cellStyle name="Обычный 43" xfId="68"/>
    <cellStyle name="Обычный 46" xfId="69"/>
    <cellStyle name="Обычный 47" xfId="70"/>
    <cellStyle name="Обычный 53" xfId="71"/>
    <cellStyle name="Обычный 54" xfId="72"/>
    <cellStyle name="Обычный 55" xfId="73"/>
    <cellStyle name="Обычный 56" xfId="74"/>
    <cellStyle name="Обычный 6" xfId="75"/>
    <cellStyle name="Обычный 7" xfId="76"/>
    <cellStyle name="Обычный 9" xfId="77"/>
    <cellStyle name="Обычный_АПРЕЛЕВКА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9"/>
  <sheetViews>
    <sheetView zoomScalePageLayoutView="0" workbookViewId="0" topLeftCell="H7">
      <selection activeCell="V6" sqref="V6"/>
    </sheetView>
  </sheetViews>
  <sheetFormatPr defaultColWidth="9.140625" defaultRowHeight="15"/>
  <cols>
    <col min="1" max="1" width="3.28125" style="7" customWidth="1"/>
    <col min="2" max="2" width="28.7109375" style="7" customWidth="1"/>
    <col min="3" max="3" width="6.8515625" style="7" customWidth="1"/>
    <col min="4" max="4" width="4.57421875" style="7" customWidth="1"/>
    <col min="5" max="5" width="7.8515625" style="7" customWidth="1"/>
    <col min="6" max="6" width="9.28125" style="16" customWidth="1"/>
    <col min="7" max="7" width="4.28125" style="7" customWidth="1"/>
    <col min="8" max="8" width="8.8515625" style="7" customWidth="1"/>
    <col min="9" max="9" width="7.7109375" style="6" customWidth="1"/>
    <col min="10" max="10" width="8.8515625" style="6" customWidth="1"/>
    <col min="11" max="11" width="9.421875" style="6" customWidth="1"/>
    <col min="12" max="12" width="7.00390625" style="7" customWidth="1"/>
    <col min="13" max="13" width="12.7109375" style="7" customWidth="1"/>
    <col min="14" max="14" width="10.8515625" style="6" customWidth="1"/>
    <col min="15" max="15" width="10.57421875" style="6" customWidth="1"/>
    <col min="16" max="16" width="12.421875" style="6" customWidth="1"/>
    <col min="17" max="17" width="11.140625" style="6" customWidth="1"/>
    <col min="18" max="18" width="11.421875" style="6" customWidth="1"/>
    <col min="19" max="19" width="9.00390625" style="7" customWidth="1"/>
    <col min="20" max="20" width="7.140625" style="6" customWidth="1"/>
    <col min="21" max="21" width="11.28125" style="22" customWidth="1"/>
    <col min="22" max="22" width="12.7109375" style="26" bestFit="1" customWidth="1"/>
    <col min="23" max="23" width="12.140625" style="26" bestFit="1" customWidth="1"/>
    <col min="24" max="24" width="9.140625" style="7" customWidth="1"/>
    <col min="25" max="25" width="10.00390625" style="7" bestFit="1" customWidth="1"/>
    <col min="26" max="16384" width="9.140625" style="7" customWidth="1"/>
  </cols>
  <sheetData>
    <row r="1" spans="18:21" ht="14.25">
      <c r="R1" s="31" t="s">
        <v>59</v>
      </c>
      <c r="S1" s="30"/>
      <c r="T1" s="30"/>
      <c r="U1" s="30"/>
    </row>
    <row r="2" spans="18:21" ht="14.25">
      <c r="R2" s="31" t="s">
        <v>40</v>
      </c>
      <c r="S2" s="30"/>
      <c r="T2" s="30"/>
      <c r="U2" s="30"/>
    </row>
    <row r="3" spans="18:21" ht="14.25">
      <c r="R3" s="31" t="s">
        <v>41</v>
      </c>
      <c r="S3" s="30"/>
      <c r="T3" s="30"/>
      <c r="U3" s="30"/>
    </row>
    <row r="4" spans="18:21" ht="14.25">
      <c r="R4" s="31" t="s">
        <v>66</v>
      </c>
      <c r="S4" s="30"/>
      <c r="T4" s="30"/>
      <c r="U4" s="30"/>
    </row>
    <row r="5" spans="18:21" ht="14.25">
      <c r="R5" s="31"/>
      <c r="S5" s="30"/>
      <c r="T5" s="30"/>
      <c r="U5" s="30"/>
    </row>
    <row r="6" spans="18:21" ht="14.25">
      <c r="R6" s="31" t="s">
        <v>60</v>
      </c>
      <c r="S6" s="30"/>
      <c r="T6" s="30"/>
      <c r="U6" s="30"/>
    </row>
    <row r="7" spans="18:21" ht="14.25">
      <c r="R7" s="31" t="s">
        <v>61</v>
      </c>
      <c r="S7" s="30"/>
      <c r="T7" s="30"/>
      <c r="U7" s="30"/>
    </row>
    <row r="8" spans="18:21" ht="14.25">
      <c r="R8" s="31" t="s">
        <v>62</v>
      </c>
      <c r="S8" s="30"/>
      <c r="T8" s="30"/>
      <c r="U8" s="30"/>
    </row>
    <row r="9" spans="18:21" ht="14.25">
      <c r="R9" s="31" t="s">
        <v>65</v>
      </c>
      <c r="S9" s="30"/>
      <c r="T9" s="30"/>
      <c r="U9" s="30"/>
    </row>
    <row r="10" spans="1:34" s="2" customFormat="1" ht="20.25" customHeight="1">
      <c r="A10" s="79" t="s">
        <v>1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27"/>
      <c r="W10" s="2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</row>
    <row r="11" spans="1:34" s="2" customFormat="1" ht="24" customHeight="1">
      <c r="A11" s="83" t="s">
        <v>64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27"/>
      <c r="W11" s="27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</row>
    <row r="12" spans="1:23" ht="25.5" customHeight="1">
      <c r="A12" s="80" t="s">
        <v>0</v>
      </c>
      <c r="B12" s="80" t="s">
        <v>2</v>
      </c>
      <c r="C12" s="80" t="s">
        <v>3</v>
      </c>
      <c r="D12" s="80"/>
      <c r="E12" s="78" t="s">
        <v>4</v>
      </c>
      <c r="F12" s="78" t="s">
        <v>5</v>
      </c>
      <c r="G12" s="78" t="s">
        <v>6</v>
      </c>
      <c r="H12" s="73" t="s">
        <v>7</v>
      </c>
      <c r="I12" s="77" t="s">
        <v>8</v>
      </c>
      <c r="J12" s="77"/>
      <c r="K12" s="78" t="s">
        <v>9</v>
      </c>
      <c r="L12" s="78" t="s">
        <v>10</v>
      </c>
      <c r="M12" s="77" t="s">
        <v>11</v>
      </c>
      <c r="N12" s="77"/>
      <c r="O12" s="77"/>
      <c r="P12" s="77"/>
      <c r="Q12" s="77"/>
      <c r="R12" s="74" t="s">
        <v>44</v>
      </c>
      <c r="S12" s="73" t="s">
        <v>12</v>
      </c>
      <c r="T12" s="82" t="s">
        <v>13</v>
      </c>
      <c r="U12" s="26"/>
      <c r="W12" s="7"/>
    </row>
    <row r="13" spans="1:23" ht="9.75">
      <c r="A13" s="80"/>
      <c r="B13" s="80"/>
      <c r="C13" s="78" t="s">
        <v>14</v>
      </c>
      <c r="D13" s="78" t="s">
        <v>15</v>
      </c>
      <c r="E13" s="78"/>
      <c r="F13" s="78"/>
      <c r="G13" s="78"/>
      <c r="H13" s="73"/>
      <c r="I13" s="73" t="s">
        <v>16</v>
      </c>
      <c r="J13" s="73" t="s">
        <v>17</v>
      </c>
      <c r="K13" s="78"/>
      <c r="L13" s="78"/>
      <c r="M13" s="73" t="s">
        <v>18</v>
      </c>
      <c r="N13" s="77" t="s">
        <v>19</v>
      </c>
      <c r="O13" s="77"/>
      <c r="P13" s="77"/>
      <c r="Q13" s="77"/>
      <c r="R13" s="75"/>
      <c r="S13" s="73"/>
      <c r="T13" s="82"/>
      <c r="U13" s="26"/>
      <c r="W13" s="7"/>
    </row>
    <row r="14" spans="1:23" ht="129.75" customHeight="1">
      <c r="A14" s="80"/>
      <c r="B14" s="80"/>
      <c r="C14" s="78"/>
      <c r="D14" s="78"/>
      <c r="E14" s="78"/>
      <c r="F14" s="78"/>
      <c r="G14" s="78"/>
      <c r="H14" s="73"/>
      <c r="I14" s="73"/>
      <c r="J14" s="73"/>
      <c r="K14" s="78"/>
      <c r="L14" s="78"/>
      <c r="M14" s="73"/>
      <c r="N14" s="4" t="s">
        <v>20</v>
      </c>
      <c r="O14" s="4" t="s">
        <v>21</v>
      </c>
      <c r="P14" s="4" t="s">
        <v>22</v>
      </c>
      <c r="Q14" s="4" t="s">
        <v>23</v>
      </c>
      <c r="R14" s="76"/>
      <c r="S14" s="73"/>
      <c r="T14" s="82"/>
      <c r="U14" s="26"/>
      <c r="W14" s="7"/>
    </row>
    <row r="15" spans="1:23" ht="15" customHeight="1">
      <c r="A15" s="81"/>
      <c r="B15" s="80"/>
      <c r="C15" s="78"/>
      <c r="D15" s="78"/>
      <c r="E15" s="74"/>
      <c r="F15" s="74"/>
      <c r="G15" s="74"/>
      <c r="H15" s="9" t="s">
        <v>24</v>
      </c>
      <c r="I15" s="9" t="s">
        <v>24</v>
      </c>
      <c r="J15" s="9" t="s">
        <v>24</v>
      </c>
      <c r="K15" s="8" t="s">
        <v>25</v>
      </c>
      <c r="L15" s="78"/>
      <c r="M15" s="5" t="s">
        <v>26</v>
      </c>
      <c r="N15" s="5" t="s">
        <v>26</v>
      </c>
      <c r="O15" s="5"/>
      <c r="P15" s="5" t="s">
        <v>26</v>
      </c>
      <c r="Q15" s="5" t="s">
        <v>26</v>
      </c>
      <c r="R15" s="36" t="s">
        <v>27</v>
      </c>
      <c r="S15" s="5" t="s">
        <v>27</v>
      </c>
      <c r="T15" s="82"/>
      <c r="U15" s="26"/>
      <c r="W15" s="7"/>
    </row>
    <row r="16" spans="1:24" ht="22.5" customHeight="1">
      <c r="A16" s="3">
        <v>1</v>
      </c>
      <c r="B16" s="32" t="s">
        <v>52</v>
      </c>
      <c r="C16" s="10">
        <v>1968</v>
      </c>
      <c r="D16" s="39"/>
      <c r="E16" s="3" t="s">
        <v>38</v>
      </c>
      <c r="F16" s="3">
        <v>9</v>
      </c>
      <c r="G16" s="3">
        <v>1</v>
      </c>
      <c r="H16" s="23">
        <v>3530.8</v>
      </c>
      <c r="I16" s="23">
        <v>3411</v>
      </c>
      <c r="J16" s="23">
        <v>1731.1</v>
      </c>
      <c r="K16" s="3">
        <v>141</v>
      </c>
      <c r="L16" s="10" t="s">
        <v>36</v>
      </c>
      <c r="M16" s="12">
        <v>3564257.89</v>
      </c>
      <c r="N16" s="12">
        <v>1693022</v>
      </c>
      <c r="O16" s="12">
        <v>846511</v>
      </c>
      <c r="P16" s="12">
        <v>846511</v>
      </c>
      <c r="Q16" s="12">
        <f>M16-N16-O16-P16</f>
        <v>178213.89000000013</v>
      </c>
      <c r="R16" s="13">
        <f>M16/I16</f>
        <v>1044.9304866608034</v>
      </c>
      <c r="S16" s="35"/>
      <c r="T16" s="20"/>
      <c r="U16" s="71"/>
      <c r="V16" s="71"/>
      <c r="W16" s="7"/>
      <c r="X16" s="29"/>
    </row>
    <row r="17" spans="1:24" ht="22.5" customHeight="1">
      <c r="A17" s="3">
        <v>2</v>
      </c>
      <c r="B17" s="32" t="s">
        <v>53</v>
      </c>
      <c r="C17" s="10">
        <v>1968</v>
      </c>
      <c r="D17" s="39"/>
      <c r="E17" s="3" t="s">
        <v>38</v>
      </c>
      <c r="F17" s="3">
        <v>9</v>
      </c>
      <c r="G17" s="3">
        <v>1</v>
      </c>
      <c r="H17" s="23">
        <v>2937.4</v>
      </c>
      <c r="I17" s="23">
        <v>2773.1</v>
      </c>
      <c r="J17" s="23">
        <v>1786.3</v>
      </c>
      <c r="K17" s="3">
        <v>128</v>
      </c>
      <c r="L17" s="10" t="s">
        <v>36</v>
      </c>
      <c r="M17" s="12">
        <v>3858111.85</v>
      </c>
      <c r="N17" s="12">
        <v>1832603</v>
      </c>
      <c r="O17" s="12">
        <v>916302</v>
      </c>
      <c r="P17" s="12">
        <v>916301</v>
      </c>
      <c r="Q17" s="12">
        <f aca="true" t="shared" si="0" ref="Q17:Q23">M17-N17-O17-P17</f>
        <v>192905.8500000001</v>
      </c>
      <c r="R17" s="13">
        <f>M17/I17</f>
        <v>1391.2631531499046</v>
      </c>
      <c r="S17" s="35"/>
      <c r="T17" s="20"/>
      <c r="U17" s="71"/>
      <c r="V17" s="71"/>
      <c r="W17" s="7"/>
      <c r="X17" s="29"/>
    </row>
    <row r="18" spans="1:24" ht="22.5" customHeight="1">
      <c r="A18" s="3">
        <v>3</v>
      </c>
      <c r="B18" s="32" t="s">
        <v>54</v>
      </c>
      <c r="C18" s="10">
        <v>1978</v>
      </c>
      <c r="D18" s="39"/>
      <c r="E18" s="3" t="s">
        <v>38</v>
      </c>
      <c r="F18" s="3">
        <v>12</v>
      </c>
      <c r="G18" s="3">
        <v>1</v>
      </c>
      <c r="H18" s="23">
        <v>4422.3</v>
      </c>
      <c r="I18" s="23">
        <v>3858.4</v>
      </c>
      <c r="J18" s="23">
        <v>2742.7</v>
      </c>
      <c r="K18" s="3">
        <v>167</v>
      </c>
      <c r="L18" s="10" t="s">
        <v>36</v>
      </c>
      <c r="M18" s="12">
        <v>3041141.68</v>
      </c>
      <c r="N18" s="12">
        <v>1444542</v>
      </c>
      <c r="O18" s="12">
        <v>722271</v>
      </c>
      <c r="P18" s="12">
        <v>722271</v>
      </c>
      <c r="Q18" s="12">
        <f t="shared" si="0"/>
        <v>152057.68000000017</v>
      </c>
      <c r="R18" s="13">
        <f aca="true" t="shared" si="1" ref="R18:R23">M18/I18</f>
        <v>788.1872486004562</v>
      </c>
      <c r="S18" s="35"/>
      <c r="T18" s="20"/>
      <c r="U18" s="71"/>
      <c r="V18" s="71"/>
      <c r="W18" s="7"/>
      <c r="X18" s="29"/>
    </row>
    <row r="19" spans="1:24" ht="22.5" customHeight="1">
      <c r="A19" s="3">
        <v>4</v>
      </c>
      <c r="B19" s="32" t="s">
        <v>55</v>
      </c>
      <c r="C19" s="10">
        <v>1974</v>
      </c>
      <c r="D19" s="39"/>
      <c r="E19" s="3" t="s">
        <v>38</v>
      </c>
      <c r="F19" s="3">
        <v>12</v>
      </c>
      <c r="G19" s="3">
        <v>1</v>
      </c>
      <c r="H19" s="23">
        <v>4990.3</v>
      </c>
      <c r="I19" s="23">
        <v>4567.9</v>
      </c>
      <c r="J19" s="23">
        <v>2168.6</v>
      </c>
      <c r="K19" s="3">
        <v>188</v>
      </c>
      <c r="L19" s="10" t="s">
        <v>36</v>
      </c>
      <c r="M19" s="12">
        <v>3368864.51</v>
      </c>
      <c r="N19" s="12">
        <v>1600210</v>
      </c>
      <c r="O19" s="12">
        <v>800105</v>
      </c>
      <c r="P19" s="12">
        <v>800106</v>
      </c>
      <c r="Q19" s="12">
        <f t="shared" si="0"/>
        <v>168443.50999999978</v>
      </c>
      <c r="R19" s="13">
        <f t="shared" si="1"/>
        <v>737.5083758401016</v>
      </c>
      <c r="S19" s="35"/>
      <c r="T19" s="20"/>
      <c r="U19" s="71"/>
      <c r="V19" s="71"/>
      <c r="W19" s="7"/>
      <c r="X19" s="29"/>
    </row>
    <row r="20" spans="1:24" ht="22.5" customHeight="1">
      <c r="A20" s="3">
        <v>5</v>
      </c>
      <c r="B20" s="32" t="s">
        <v>42</v>
      </c>
      <c r="C20" s="33">
        <v>1979</v>
      </c>
      <c r="D20" s="3"/>
      <c r="E20" s="3" t="s">
        <v>38</v>
      </c>
      <c r="F20" s="3">
        <v>12</v>
      </c>
      <c r="G20" s="3">
        <v>1</v>
      </c>
      <c r="H20" s="37">
        <v>4059.1</v>
      </c>
      <c r="I20" s="37">
        <v>3895.8</v>
      </c>
      <c r="J20" s="38">
        <v>2841.6</v>
      </c>
      <c r="K20" s="3">
        <v>156</v>
      </c>
      <c r="L20" s="3" t="s">
        <v>36</v>
      </c>
      <c r="M20" s="23">
        <v>3315017.85</v>
      </c>
      <c r="N20" s="12">
        <v>1574633</v>
      </c>
      <c r="O20" s="12">
        <v>787317</v>
      </c>
      <c r="P20" s="12">
        <v>787316</v>
      </c>
      <c r="Q20" s="12">
        <f t="shared" si="0"/>
        <v>165751.8500000001</v>
      </c>
      <c r="R20" s="13">
        <f t="shared" si="1"/>
        <v>850.9209533343601</v>
      </c>
      <c r="S20" s="5"/>
      <c r="T20" s="20"/>
      <c r="U20" s="71"/>
      <c r="V20" s="71"/>
      <c r="W20" s="7"/>
      <c r="X20" s="29"/>
    </row>
    <row r="21" spans="1:24" ht="22.5" customHeight="1">
      <c r="A21" s="3">
        <v>6</v>
      </c>
      <c r="B21" s="11" t="s">
        <v>43</v>
      </c>
      <c r="C21" s="3">
        <v>1966</v>
      </c>
      <c r="D21" s="14"/>
      <c r="E21" s="3" t="s">
        <v>39</v>
      </c>
      <c r="F21" s="3">
        <v>5</v>
      </c>
      <c r="G21" s="3">
        <v>5</v>
      </c>
      <c r="H21" s="37">
        <v>4446.4</v>
      </c>
      <c r="I21" s="37">
        <v>3385.6</v>
      </c>
      <c r="J21" s="37">
        <v>3385.6</v>
      </c>
      <c r="K21" s="3">
        <v>142</v>
      </c>
      <c r="L21" s="10" t="s">
        <v>36</v>
      </c>
      <c r="M21" s="23">
        <v>1532069.74</v>
      </c>
      <c r="N21" s="12">
        <v>727733</v>
      </c>
      <c r="O21" s="12">
        <v>363866</v>
      </c>
      <c r="P21" s="12">
        <v>363867</v>
      </c>
      <c r="Q21" s="12">
        <f t="shared" si="0"/>
        <v>76603.73999999999</v>
      </c>
      <c r="R21" s="13">
        <f t="shared" si="1"/>
        <v>452.525324905482</v>
      </c>
      <c r="S21" s="5"/>
      <c r="T21" s="20"/>
      <c r="U21" s="71"/>
      <c r="V21" s="71"/>
      <c r="W21" s="7"/>
      <c r="X21" s="29"/>
    </row>
    <row r="22" spans="1:24" ht="22.5" customHeight="1">
      <c r="A22" s="3">
        <v>7</v>
      </c>
      <c r="B22" s="11" t="s">
        <v>37</v>
      </c>
      <c r="C22" s="3">
        <v>1991</v>
      </c>
      <c r="D22" s="14"/>
      <c r="E22" s="3" t="s">
        <v>38</v>
      </c>
      <c r="F22" s="3">
        <v>10</v>
      </c>
      <c r="G22" s="3">
        <v>6</v>
      </c>
      <c r="H22" s="23">
        <v>12334.7</v>
      </c>
      <c r="I22" s="23">
        <v>10542.7</v>
      </c>
      <c r="J22" s="23">
        <v>8233.7</v>
      </c>
      <c r="K22" s="3">
        <v>619</v>
      </c>
      <c r="L22" s="10" t="s">
        <v>36</v>
      </c>
      <c r="M22" s="23">
        <v>10474264.15</v>
      </c>
      <c r="N22" s="12">
        <v>4975274</v>
      </c>
      <c r="O22" s="12">
        <v>2487637</v>
      </c>
      <c r="P22" s="12">
        <v>2487638</v>
      </c>
      <c r="Q22" s="12">
        <f t="shared" si="0"/>
        <v>523715.1500000004</v>
      </c>
      <c r="R22" s="13">
        <f t="shared" si="1"/>
        <v>993.5086979616227</v>
      </c>
      <c r="S22" s="5"/>
      <c r="T22" s="20"/>
      <c r="U22" s="71"/>
      <c r="V22" s="71"/>
      <c r="W22" s="7"/>
      <c r="X22" s="29"/>
    </row>
    <row r="23" spans="1:24" ht="22.5" customHeight="1">
      <c r="A23" s="3">
        <v>8</v>
      </c>
      <c r="B23" s="11" t="s">
        <v>63</v>
      </c>
      <c r="C23" s="3">
        <v>1988</v>
      </c>
      <c r="D23" s="14"/>
      <c r="E23" s="3" t="s">
        <v>39</v>
      </c>
      <c r="F23" s="3">
        <v>9</v>
      </c>
      <c r="G23" s="3">
        <v>3</v>
      </c>
      <c r="H23" s="23">
        <v>5976.6</v>
      </c>
      <c r="I23" s="23">
        <v>5632.9</v>
      </c>
      <c r="J23" s="23">
        <f>I23-1069.8</f>
        <v>4563.099999999999</v>
      </c>
      <c r="K23" s="3">
        <v>294</v>
      </c>
      <c r="L23" s="10" t="s">
        <v>36</v>
      </c>
      <c r="M23" s="23">
        <v>4628709.62</v>
      </c>
      <c r="N23" s="12">
        <v>2198637</v>
      </c>
      <c r="O23" s="12">
        <v>1099319</v>
      </c>
      <c r="P23" s="12">
        <v>1099318</v>
      </c>
      <c r="Q23" s="12">
        <f t="shared" si="0"/>
        <v>231435.6200000001</v>
      </c>
      <c r="R23" s="13">
        <f t="shared" si="1"/>
        <v>821.7276394042146</v>
      </c>
      <c r="S23" s="5"/>
      <c r="T23" s="20"/>
      <c r="U23" s="71"/>
      <c r="V23" s="71"/>
      <c r="W23" s="7"/>
      <c r="X23" s="29"/>
    </row>
    <row r="24" spans="1:22" s="15" customFormat="1" ht="14.25" customHeight="1">
      <c r="A24" s="17"/>
      <c r="B24" s="72" t="s">
        <v>35</v>
      </c>
      <c r="C24" s="72"/>
      <c r="D24" s="72"/>
      <c r="E24" s="17">
        <v>8</v>
      </c>
      <c r="F24" s="17"/>
      <c r="G24" s="17"/>
      <c r="H24" s="24">
        <f>SUM(H16:H23)</f>
        <v>42697.6</v>
      </c>
      <c r="I24" s="24">
        <f>SUM(I16:I23)</f>
        <v>38067.4</v>
      </c>
      <c r="J24" s="24">
        <f>SUM(J16:J23)</f>
        <v>27452.699999999997</v>
      </c>
      <c r="K24" s="25">
        <f>SUM(K16:K23)</f>
        <v>1835</v>
      </c>
      <c r="L24" s="17"/>
      <c r="M24" s="19">
        <f>SUM(M16:M23)</f>
        <v>33782437.29</v>
      </c>
      <c r="N24" s="19">
        <f>SUM(N16:N23)</f>
        <v>16046654</v>
      </c>
      <c r="O24" s="19">
        <f>SUM(O16:O23)</f>
        <v>8023328</v>
      </c>
      <c r="P24" s="19">
        <f>SUM(P16:P23)</f>
        <v>8023328</v>
      </c>
      <c r="Q24" s="19">
        <f>SUM(Q16:Q23)</f>
        <v>1689127.2900000007</v>
      </c>
      <c r="R24" s="19"/>
      <c r="S24" s="18"/>
      <c r="T24" s="21"/>
      <c r="U24" s="28"/>
      <c r="V24" s="28"/>
    </row>
    <row r="25" spans="1:15" s="15" customFormat="1" ht="14.25" customHeight="1">
      <c r="A25" s="66"/>
      <c r="B25" s="66"/>
      <c r="C25" s="67"/>
      <c r="D25" s="67"/>
      <c r="E25" s="67"/>
      <c r="F25" s="66"/>
      <c r="G25" s="66"/>
      <c r="H25" s="66"/>
      <c r="I25" s="68"/>
      <c r="J25" s="68"/>
      <c r="K25" s="68"/>
      <c r="L25" s="69"/>
      <c r="M25" s="70"/>
      <c r="N25" s="28"/>
      <c r="O25" s="28"/>
    </row>
    <row r="26" spans="1:15" s="15" customFormat="1" ht="14.25" customHeight="1">
      <c r="A26" s="66"/>
      <c r="B26" s="66"/>
      <c r="C26" s="67"/>
      <c r="D26" s="67"/>
      <c r="E26" s="67"/>
      <c r="F26" s="66"/>
      <c r="G26" s="66"/>
      <c r="H26" s="66"/>
      <c r="I26" s="68"/>
      <c r="J26" s="68"/>
      <c r="K26" s="68"/>
      <c r="L26" s="69"/>
      <c r="M26" s="70"/>
      <c r="N26" s="28"/>
      <c r="O26" s="28"/>
    </row>
    <row r="27" spans="12:23" ht="9.75">
      <c r="L27" s="6"/>
      <c r="M27" s="22"/>
      <c r="N27" s="26"/>
      <c r="O27" s="26"/>
      <c r="P27" s="7"/>
      <c r="Q27" s="7"/>
      <c r="R27" s="7"/>
      <c r="T27" s="7"/>
      <c r="U27" s="7"/>
      <c r="V27" s="7"/>
      <c r="W27" s="7"/>
    </row>
    <row r="28" spans="12:23" ht="9.75">
      <c r="L28" s="6"/>
      <c r="M28" s="22"/>
      <c r="N28" s="26"/>
      <c r="O28" s="26"/>
      <c r="P28" s="7"/>
      <c r="Q28" s="7"/>
      <c r="R28" s="7"/>
      <c r="T28" s="7"/>
      <c r="U28" s="7"/>
      <c r="V28" s="7"/>
      <c r="W28" s="7"/>
    </row>
    <row r="29" spans="12:23" ht="9.75">
      <c r="L29" s="6"/>
      <c r="M29" s="22"/>
      <c r="N29" s="26"/>
      <c r="O29" s="26"/>
      <c r="P29" s="7"/>
      <c r="Q29" s="7"/>
      <c r="R29" s="7"/>
      <c r="T29" s="7"/>
      <c r="U29" s="7"/>
      <c r="V29" s="7"/>
      <c r="W29" s="7"/>
    </row>
  </sheetData>
  <sheetProtection/>
  <mergeCells count="23">
    <mergeCell ref="A11:U11"/>
    <mergeCell ref="C12:D12"/>
    <mergeCell ref="G12:G15"/>
    <mergeCell ref="H12:H14"/>
    <mergeCell ref="I12:J12"/>
    <mergeCell ref="K12:K14"/>
    <mergeCell ref="F12:F15"/>
    <mergeCell ref="A10:U10"/>
    <mergeCell ref="M13:M14"/>
    <mergeCell ref="A12:A15"/>
    <mergeCell ref="B12:B15"/>
    <mergeCell ref="E12:E15"/>
    <mergeCell ref="T12:T15"/>
    <mergeCell ref="C13:C15"/>
    <mergeCell ref="D13:D15"/>
    <mergeCell ref="I13:I14"/>
    <mergeCell ref="J13:J14"/>
    <mergeCell ref="B24:D24"/>
    <mergeCell ref="S12:S14"/>
    <mergeCell ref="R12:R14"/>
    <mergeCell ref="N13:Q13"/>
    <mergeCell ref="L12:L15"/>
    <mergeCell ref="M12:Q12"/>
  </mergeCells>
  <conditionalFormatting sqref="V16:V23">
    <cfRule type="cellIs" priority="2" dxfId="0" operator="greaterThanOrEqual" stopIfTrue="1">
      <formula>0.1308</formula>
    </cfRule>
  </conditionalFormatting>
  <conditionalFormatting sqref="U16:U23">
    <cfRule type="cellIs" priority="1" dxfId="0" operator="greaterThanOrEqual" stopIfTrue="1">
      <formula>0.05</formula>
    </cfRule>
  </conditionalFormatting>
  <printOptions/>
  <pageMargins left="0.2755905511811024" right="0.15748031496062992" top="0.82" bottom="0.2362204724409449" header="0.2755905511811024" footer="0.1574803149606299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D29"/>
  <sheetViews>
    <sheetView tabSelected="1" zoomScale="75" zoomScaleNormal="75" zoomScalePageLayoutView="0" workbookViewId="0" topLeftCell="A1">
      <selection activeCell="F6" sqref="F6:G7"/>
    </sheetView>
  </sheetViews>
  <sheetFormatPr defaultColWidth="9.140625" defaultRowHeight="15"/>
  <cols>
    <col min="1" max="1" width="5.8515625" style="40" customWidth="1"/>
    <col min="2" max="2" width="36.57421875" style="41" customWidth="1"/>
    <col min="3" max="3" width="17.7109375" style="42" customWidth="1"/>
    <col min="4" max="4" width="16.28125" style="42" customWidth="1"/>
    <col min="5" max="5" width="17.140625" style="42" customWidth="1"/>
    <col min="6" max="6" width="11.8515625" style="42" customWidth="1"/>
    <col min="7" max="7" width="16.140625" style="42" customWidth="1"/>
    <col min="8" max="8" width="7.28125" style="40" customWidth="1"/>
    <col min="9" max="9" width="16.421875" style="42" customWidth="1"/>
    <col min="10" max="10" width="11.8515625" style="42" customWidth="1"/>
    <col min="11" max="11" width="11.57421875" style="42" customWidth="1"/>
    <col min="12" max="12" width="14.00390625" style="42" customWidth="1"/>
    <col min="13" max="13" width="18.00390625" style="42" customWidth="1"/>
    <col min="14" max="14" width="11.140625" style="42" customWidth="1"/>
    <col min="15" max="15" width="10.57421875" style="42" customWidth="1"/>
    <col min="16" max="18" width="9.140625" style="43" customWidth="1"/>
    <col min="19" max="16384" width="9.140625" style="41" customWidth="1"/>
  </cols>
  <sheetData>
    <row r="4" spans="1:30" s="2" customFormat="1" ht="20.25" customHeight="1">
      <c r="A4" s="87" t="s">
        <v>58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65"/>
      <c r="Q4" s="65"/>
      <c r="R4" s="27"/>
      <c r="S4" s="27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28" s="2" customFormat="1" ht="36" customHeight="1">
      <c r="A5" s="88" t="s">
        <v>67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27"/>
      <c r="Q5" s="27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15" s="45" customFormat="1" ht="60" customHeight="1">
      <c r="A6" s="85" t="s">
        <v>0</v>
      </c>
      <c r="B6" s="85" t="s">
        <v>2</v>
      </c>
      <c r="C6" s="86" t="s">
        <v>28</v>
      </c>
      <c r="D6" s="86" t="s">
        <v>57</v>
      </c>
      <c r="E6" s="86" t="s">
        <v>45</v>
      </c>
      <c r="F6" s="86" t="s">
        <v>29</v>
      </c>
      <c r="G6" s="86"/>
      <c r="H6" s="86" t="s">
        <v>30</v>
      </c>
      <c r="I6" s="86"/>
      <c r="J6" s="86" t="s">
        <v>31</v>
      </c>
      <c r="K6" s="86"/>
      <c r="L6" s="86" t="s">
        <v>32</v>
      </c>
      <c r="M6" s="86"/>
      <c r="N6" s="86" t="s">
        <v>46</v>
      </c>
      <c r="O6" s="86" t="s">
        <v>47</v>
      </c>
    </row>
    <row r="7" spans="1:15" s="45" customFormat="1" ht="146.25" customHeight="1">
      <c r="A7" s="85"/>
      <c r="B7" s="85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</row>
    <row r="8" spans="1:15" s="45" customFormat="1" ht="24" customHeight="1">
      <c r="A8" s="85"/>
      <c r="B8" s="85"/>
      <c r="C8" s="44" t="s">
        <v>26</v>
      </c>
      <c r="D8" s="44" t="s">
        <v>26</v>
      </c>
      <c r="E8" s="44" t="s">
        <v>26</v>
      </c>
      <c r="F8" s="44" t="s">
        <v>33</v>
      </c>
      <c r="G8" s="44" t="s">
        <v>26</v>
      </c>
      <c r="H8" s="44" t="s">
        <v>34</v>
      </c>
      <c r="I8" s="44" t="s">
        <v>26</v>
      </c>
      <c r="J8" s="44" t="s">
        <v>33</v>
      </c>
      <c r="K8" s="44" t="s">
        <v>26</v>
      </c>
      <c r="L8" s="44" t="s">
        <v>33</v>
      </c>
      <c r="M8" s="44" t="s">
        <v>26</v>
      </c>
      <c r="N8" s="44" t="s">
        <v>26</v>
      </c>
      <c r="O8" s="44" t="s">
        <v>26</v>
      </c>
    </row>
    <row r="9" spans="1:15" s="45" customFormat="1" ht="24" customHeight="1">
      <c r="A9" s="46">
        <v>1</v>
      </c>
      <c r="B9" s="46">
        <v>2</v>
      </c>
      <c r="C9" s="46">
        <v>3</v>
      </c>
      <c r="D9" s="46">
        <v>4</v>
      </c>
      <c r="E9" s="46">
        <v>5</v>
      </c>
      <c r="F9" s="46">
        <v>6</v>
      </c>
      <c r="G9" s="46">
        <v>7</v>
      </c>
      <c r="H9" s="46">
        <v>8</v>
      </c>
      <c r="I9" s="46">
        <v>9</v>
      </c>
      <c r="J9" s="46">
        <v>10</v>
      </c>
      <c r="K9" s="46">
        <v>11</v>
      </c>
      <c r="L9" s="46">
        <v>12</v>
      </c>
      <c r="M9" s="46">
        <v>13</v>
      </c>
      <c r="N9" s="46">
        <v>14</v>
      </c>
      <c r="O9" s="46">
        <v>15</v>
      </c>
    </row>
    <row r="10" spans="1:15" s="50" customFormat="1" ht="24.75" customHeight="1">
      <c r="A10" s="47"/>
      <c r="B10" s="48" t="s">
        <v>48</v>
      </c>
      <c r="C10" s="47"/>
      <c r="D10" s="47"/>
      <c r="E10" s="61"/>
      <c r="F10" s="47"/>
      <c r="G10" s="47"/>
      <c r="H10" s="47"/>
      <c r="I10" s="47"/>
      <c r="J10" s="47"/>
      <c r="K10" s="47"/>
      <c r="L10" s="47"/>
      <c r="M10" s="47"/>
      <c r="N10" s="47"/>
      <c r="O10" s="47"/>
    </row>
    <row r="11" spans="1:15" s="50" customFormat="1" ht="24.75" customHeight="1">
      <c r="A11" s="49">
        <v>1</v>
      </c>
      <c r="B11" s="51" t="s">
        <v>52</v>
      </c>
      <c r="C11" s="34">
        <f aca="true" t="shared" si="0" ref="C11:C16">D11+E11+G11+M11+I11</f>
        <v>3564257.8852899997</v>
      </c>
      <c r="D11" s="62">
        <v>690783.12</v>
      </c>
      <c r="E11" s="62">
        <v>338842.42529</v>
      </c>
      <c r="F11" s="62"/>
      <c r="G11" s="62"/>
      <c r="H11" s="52"/>
      <c r="I11" s="34"/>
      <c r="J11" s="53"/>
      <c r="K11" s="53"/>
      <c r="L11" s="53">
        <v>1248</v>
      </c>
      <c r="M11" s="53">
        <v>2534632.34</v>
      </c>
      <c r="N11" s="49" t="s">
        <v>56</v>
      </c>
      <c r="O11" s="49" t="s">
        <v>56</v>
      </c>
    </row>
    <row r="12" spans="1:15" s="50" customFormat="1" ht="24.75" customHeight="1">
      <c r="A12" s="49">
        <v>2</v>
      </c>
      <c r="B12" s="51" t="s">
        <v>53</v>
      </c>
      <c r="C12" s="34">
        <f t="shared" si="0"/>
        <v>3858111.85249</v>
      </c>
      <c r="D12" s="62">
        <v>665575.58</v>
      </c>
      <c r="E12" s="62">
        <v>342317.00249000004</v>
      </c>
      <c r="F12" s="62"/>
      <c r="G12" s="62"/>
      <c r="H12" s="52"/>
      <c r="I12" s="34"/>
      <c r="J12" s="53"/>
      <c r="K12" s="53"/>
      <c r="L12" s="53">
        <v>1288.1</v>
      </c>
      <c r="M12" s="53">
        <v>2850219.27</v>
      </c>
      <c r="N12" s="49" t="s">
        <v>56</v>
      </c>
      <c r="O12" s="49" t="s">
        <v>56</v>
      </c>
    </row>
    <row r="13" spans="1:15" s="50" customFormat="1" ht="24.75" customHeight="1">
      <c r="A13" s="49">
        <v>3</v>
      </c>
      <c r="B13" s="51" t="s">
        <v>54</v>
      </c>
      <c r="C13" s="34">
        <f t="shared" si="0"/>
        <v>3041141.684568</v>
      </c>
      <c r="D13" s="62">
        <v>1030847.51</v>
      </c>
      <c r="E13" s="62"/>
      <c r="F13" s="62"/>
      <c r="G13" s="62"/>
      <c r="H13" s="62"/>
      <c r="I13" s="62"/>
      <c r="J13" s="52"/>
      <c r="K13" s="34"/>
      <c r="L13" s="53">
        <v>3172.9</v>
      </c>
      <c r="M13" s="53">
        <v>2010294.174568</v>
      </c>
      <c r="N13" s="49" t="s">
        <v>56</v>
      </c>
      <c r="O13" s="49" t="s">
        <v>56</v>
      </c>
    </row>
    <row r="14" spans="1:15" s="50" customFormat="1" ht="24.75" customHeight="1">
      <c r="A14" s="49">
        <v>4</v>
      </c>
      <c r="B14" s="51" t="s">
        <v>55</v>
      </c>
      <c r="C14" s="34">
        <f t="shared" si="0"/>
        <v>3368864.5100000002</v>
      </c>
      <c r="D14" s="62">
        <v>893007.85</v>
      </c>
      <c r="E14" s="62">
        <v>377891.5</v>
      </c>
      <c r="F14" s="62"/>
      <c r="G14" s="49"/>
      <c r="H14" s="62"/>
      <c r="I14" s="62"/>
      <c r="J14" s="52"/>
      <c r="K14" s="34"/>
      <c r="L14" s="53">
        <v>3232.7</v>
      </c>
      <c r="M14" s="53">
        <v>2097965.16</v>
      </c>
      <c r="N14" s="49" t="s">
        <v>56</v>
      </c>
      <c r="O14" s="49" t="s">
        <v>56</v>
      </c>
    </row>
    <row r="15" spans="1:15" s="54" customFormat="1" ht="24" customHeight="1">
      <c r="A15" s="49">
        <v>5</v>
      </c>
      <c r="B15" s="51" t="s">
        <v>42</v>
      </c>
      <c r="C15" s="34">
        <f t="shared" si="0"/>
        <v>3315017.85</v>
      </c>
      <c r="D15" s="62">
        <v>2249604.47</v>
      </c>
      <c r="E15" s="62">
        <v>376062.55</v>
      </c>
      <c r="F15" s="62">
        <v>514</v>
      </c>
      <c r="G15" s="62">
        <v>689350.83</v>
      </c>
      <c r="H15" s="52"/>
      <c r="I15" s="34"/>
      <c r="J15" s="53"/>
      <c r="K15" s="53"/>
      <c r="L15" s="53"/>
      <c r="M15" s="53"/>
      <c r="N15" s="63" t="s">
        <v>56</v>
      </c>
      <c r="O15" s="63" t="s">
        <v>56</v>
      </c>
    </row>
    <row r="16" spans="1:15" s="54" customFormat="1" ht="24" customHeight="1">
      <c r="A16" s="49">
        <v>6</v>
      </c>
      <c r="B16" s="51" t="s">
        <v>49</v>
      </c>
      <c r="C16" s="34">
        <f t="shared" si="0"/>
        <v>1532069.7400000002</v>
      </c>
      <c r="D16" s="62">
        <v>402581.39</v>
      </c>
      <c r="E16" s="63"/>
      <c r="F16" s="62">
        <v>855.62</v>
      </c>
      <c r="G16" s="62">
        <v>1129488.35</v>
      </c>
      <c r="H16" s="49"/>
      <c r="I16" s="34"/>
      <c r="J16" s="47"/>
      <c r="K16" s="47"/>
      <c r="L16" s="47"/>
      <c r="M16" s="47"/>
      <c r="N16" s="63" t="s">
        <v>56</v>
      </c>
      <c r="O16" s="63" t="s">
        <v>56</v>
      </c>
    </row>
    <row r="17" spans="1:15" s="54" customFormat="1" ht="24" customHeight="1">
      <c r="A17" s="49">
        <v>7</v>
      </c>
      <c r="B17" s="51" t="s">
        <v>50</v>
      </c>
      <c r="C17" s="34">
        <f>D17+E17+G17+M17+I17</f>
        <v>10474264.15</v>
      </c>
      <c r="D17" s="62">
        <v>6536716.78</v>
      </c>
      <c r="E17" s="63">
        <v>551022.67</v>
      </c>
      <c r="F17" s="62">
        <v>1809</v>
      </c>
      <c r="G17" s="62">
        <v>1704940.36</v>
      </c>
      <c r="H17" s="52"/>
      <c r="I17" s="34"/>
      <c r="J17" s="53"/>
      <c r="K17" s="53"/>
      <c r="L17" s="53">
        <v>1624</v>
      </c>
      <c r="M17" s="53">
        <v>1681584.34</v>
      </c>
      <c r="N17" s="63" t="s">
        <v>56</v>
      </c>
      <c r="O17" s="63" t="s">
        <v>56</v>
      </c>
    </row>
    <row r="18" spans="1:15" s="54" customFormat="1" ht="24" customHeight="1">
      <c r="A18" s="49">
        <v>8</v>
      </c>
      <c r="B18" s="51" t="s">
        <v>63</v>
      </c>
      <c r="C18" s="34">
        <f>D18+E18+G18+M18+I18</f>
        <v>4628709.619671004</v>
      </c>
      <c r="D18" s="62"/>
      <c r="E18" s="63"/>
      <c r="F18" s="62"/>
      <c r="G18" s="62"/>
      <c r="H18" s="52">
        <v>3</v>
      </c>
      <c r="I18" s="34">
        <v>4628709.619671004</v>
      </c>
      <c r="J18" s="53"/>
      <c r="K18" s="53"/>
      <c r="L18" s="53"/>
      <c r="M18" s="53"/>
      <c r="N18" s="63"/>
      <c r="O18" s="63"/>
    </row>
    <row r="19" spans="1:15" s="56" customFormat="1" ht="48" customHeight="1">
      <c r="A19" s="84" t="s">
        <v>51</v>
      </c>
      <c r="B19" s="84"/>
      <c r="C19" s="55">
        <f aca="true" t="shared" si="1" ref="C19:O19">SUM(C11:C18)</f>
        <v>33782437.292019</v>
      </c>
      <c r="D19" s="55">
        <f t="shared" si="1"/>
        <v>12469116.7</v>
      </c>
      <c r="E19" s="55">
        <f t="shared" si="1"/>
        <v>1986136.1477800002</v>
      </c>
      <c r="F19" s="55">
        <f t="shared" si="1"/>
        <v>3178.62</v>
      </c>
      <c r="G19" s="55">
        <f t="shared" si="1"/>
        <v>3523779.54</v>
      </c>
      <c r="H19" s="55">
        <f t="shared" si="1"/>
        <v>3</v>
      </c>
      <c r="I19" s="55">
        <f t="shared" si="1"/>
        <v>4628709.619671004</v>
      </c>
      <c r="J19" s="55">
        <f t="shared" si="1"/>
        <v>0</v>
      </c>
      <c r="K19" s="55">
        <f t="shared" si="1"/>
        <v>0</v>
      </c>
      <c r="L19" s="55">
        <f t="shared" si="1"/>
        <v>10565.7</v>
      </c>
      <c r="M19" s="55">
        <f t="shared" si="1"/>
        <v>11174695.284568</v>
      </c>
      <c r="N19" s="55">
        <f t="shared" si="1"/>
        <v>0</v>
      </c>
      <c r="O19" s="55">
        <f t="shared" si="1"/>
        <v>0</v>
      </c>
    </row>
    <row r="20" spans="17:18" ht="15">
      <c r="Q20" s="41"/>
      <c r="R20" s="41"/>
    </row>
    <row r="21" spans="3:15" ht="15"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</row>
    <row r="22" ht="15">
      <c r="C22" s="64"/>
    </row>
    <row r="23" ht="15">
      <c r="C23" s="64"/>
    </row>
    <row r="24" ht="15">
      <c r="G24" s="57"/>
    </row>
    <row r="25" ht="15">
      <c r="G25" s="58"/>
    </row>
    <row r="26" spans="3:8" ht="15">
      <c r="C26" s="58"/>
      <c r="G26" s="58"/>
      <c r="H26" s="59"/>
    </row>
    <row r="27" spans="3:7" ht="15">
      <c r="C27" s="60"/>
      <c r="D27" s="59"/>
      <c r="E27" s="59"/>
      <c r="G27" s="58"/>
    </row>
    <row r="28" spans="3:7" ht="15">
      <c r="C28" s="58"/>
      <c r="G28" s="58"/>
    </row>
    <row r="29" spans="3:7" ht="15">
      <c r="C29" s="58"/>
      <c r="G29" s="58"/>
    </row>
  </sheetData>
  <sheetProtection/>
  <mergeCells count="14">
    <mergeCell ref="H6:I7"/>
    <mergeCell ref="J6:K7"/>
    <mergeCell ref="L6:M7"/>
    <mergeCell ref="A4:O4"/>
    <mergeCell ref="A5:O5"/>
    <mergeCell ref="N6:N7"/>
    <mergeCell ref="O6:O7"/>
    <mergeCell ref="F6:G7"/>
    <mergeCell ref="D6:D7"/>
    <mergeCell ref="E6:E7"/>
    <mergeCell ref="A19:B19"/>
    <mergeCell ref="A6:A8"/>
    <mergeCell ref="B6:B8"/>
    <mergeCell ref="C6:C7"/>
  </mergeCells>
  <printOptions/>
  <pageMargins left="0.2362204724409449" right="0.1968503937007874" top="0.69" bottom="0.7480314960629921" header="0.46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2013-09-03T15:12:03Z</cp:lastPrinted>
  <dcterms:created xsi:type="dcterms:W3CDTF">2008-03-06T07:48:51Z</dcterms:created>
  <dcterms:modified xsi:type="dcterms:W3CDTF">2013-09-03T15:12:56Z</dcterms:modified>
  <cp:category/>
  <cp:version/>
  <cp:contentType/>
  <cp:contentStatus/>
</cp:coreProperties>
</file>