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935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<sst xmlns="http://schemas.openxmlformats.org/spreadsheetml/2006/main" count="88" uniqueCount="66">
  <si>
    <t>В том числе текущие расходы</t>
  </si>
  <si>
    <t>В том числе капитальные расходы</t>
  </si>
  <si>
    <t>Всего</t>
  </si>
  <si>
    <t>Раздел, подраздел</t>
  </si>
  <si>
    <t xml:space="preserve">  функционирование органов местного самоуправления :</t>
  </si>
  <si>
    <t xml:space="preserve">  -исполнительные  органы </t>
  </si>
  <si>
    <t>в том числе :</t>
  </si>
  <si>
    <t xml:space="preserve">  органы внутренних дел</t>
  </si>
  <si>
    <t>Жилищно-комунальное хозяйство</t>
  </si>
  <si>
    <t>Образование</t>
  </si>
  <si>
    <t xml:space="preserve"> общее образование</t>
  </si>
  <si>
    <t xml:space="preserve"> дошкольное образование</t>
  </si>
  <si>
    <t xml:space="preserve"> переподготовка и повышение квалификации</t>
  </si>
  <si>
    <t>Здравоохранение и физическая культура</t>
  </si>
  <si>
    <t xml:space="preserve"> здравоохранение</t>
  </si>
  <si>
    <t xml:space="preserve"> физическая культура и спорт</t>
  </si>
  <si>
    <t>Социальная политика</t>
  </si>
  <si>
    <t>ВСЕГО РАСХОДОВ</t>
  </si>
  <si>
    <t xml:space="preserve">  -представительные органы</t>
  </si>
  <si>
    <t>в том числе :предпринимат. деятельность</t>
  </si>
  <si>
    <t xml:space="preserve"> периодическая печать и издательтва</t>
  </si>
  <si>
    <t>Жилищное хозяйство</t>
  </si>
  <si>
    <t>Коммунальное хозяйство</t>
  </si>
  <si>
    <t>капитальные вложения на строительство</t>
  </si>
  <si>
    <t>Общегосударственные вопросы</t>
  </si>
  <si>
    <t>Обслуживание государственного и</t>
  </si>
  <si>
    <t xml:space="preserve">   муниципального долга</t>
  </si>
  <si>
    <t>Резервные фонды</t>
  </si>
  <si>
    <t>Национальная безопасность и правоохранительная деятельность</t>
  </si>
  <si>
    <t>Предупреждение и ликвидация последствий</t>
  </si>
  <si>
    <t>ЧС и стихийных бедствий,ГО</t>
  </si>
  <si>
    <t>Национальная экономика</t>
  </si>
  <si>
    <t xml:space="preserve">Охрана окружающей среды </t>
  </si>
  <si>
    <t>Природоохранные мероприятия</t>
  </si>
  <si>
    <t>Культура,кинематография,СМИ</t>
  </si>
  <si>
    <t xml:space="preserve"> Другие общегосударственные вопросы</t>
  </si>
  <si>
    <t>борьба с беспризорностью,опека,попечит.</t>
  </si>
  <si>
    <t>пенсионное обеспечение</t>
  </si>
  <si>
    <t>Др.вопр.в обл-ти здравоохранения и спорта</t>
  </si>
  <si>
    <t xml:space="preserve"> Другие вопросы в области национальной</t>
  </si>
  <si>
    <t>экономики</t>
  </si>
  <si>
    <t>Другие вопросы в области национальной</t>
  </si>
  <si>
    <t>безопасности и правоохранительной</t>
  </si>
  <si>
    <t>деятельности</t>
  </si>
  <si>
    <t>Мобилизационная подготовка экономики</t>
  </si>
  <si>
    <t>Национальная оборона</t>
  </si>
  <si>
    <t>Другие вопросы в области культуры</t>
  </si>
  <si>
    <t>оздоровление детей в летний период</t>
  </si>
  <si>
    <t>Молодежная политика и</t>
  </si>
  <si>
    <t>Учреждения культуры и мероприятия</t>
  </si>
  <si>
    <t>Социальное обеспечение населения</t>
  </si>
  <si>
    <t>Транспорт</t>
  </si>
  <si>
    <t xml:space="preserve"> Другие вопросы в области образования</t>
  </si>
  <si>
    <t>другие вопросы в области жилищно-коммунального хлзяйства</t>
  </si>
  <si>
    <t>Обеспечение проведения выборов и референдумов</t>
  </si>
  <si>
    <t>Межбюджетные трансферты</t>
  </si>
  <si>
    <t>Финансовая помощь бюджетам других уровней</t>
  </si>
  <si>
    <t xml:space="preserve">                             </t>
  </si>
  <si>
    <t xml:space="preserve">Мобилизационная и вневойсковая подготовка </t>
  </si>
  <si>
    <t>Судебная система</t>
  </si>
  <si>
    <t>Назначено</t>
  </si>
  <si>
    <t>Исполнено</t>
  </si>
  <si>
    <t>Процент выполнения</t>
  </si>
  <si>
    <t xml:space="preserve">   в т.ч.предоставление гражданам субсидий на оплату на оплату жилого помещения о коммунальных услуг </t>
  </si>
  <si>
    <t>Исполнение  бюджета муниципального образования "городской округ Реутов" на 2007 год по разделам и подразделам функциональной классификации</t>
  </si>
  <si>
    <t>Приложение № 2                                                к Решению Реутовского городского                     Совета депутатов                                                 от 16 апреля 2008 года № 13/2008-НА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</si>
</sst>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00"/>
  </numFmts>
  <fonts count="5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view="pageBreakPreview" zoomScaleNormal="75" zoomScaleSheetLayoutView="100" workbookViewId="0" topLeftCell="B1">
      <selection activeCell="G1" sqref="G1"/>
    </sheetView>
  </sheetViews>
  <sheetFormatPr defaultColWidth="9.00390625" defaultRowHeight="15.75" customHeight="1"/>
  <cols>
    <col min="1" max="1" width="32.625" style="4" customWidth="1"/>
    <col min="2" max="2" width="11.50390625" style="1" customWidth="1"/>
    <col min="3" max="3" width="13.00390625" style="1" bestFit="1" customWidth="1"/>
    <col min="4" max="4" width="13.00390625" style="1" customWidth="1"/>
    <col min="5" max="5" width="11.625" style="1" customWidth="1"/>
    <col min="6" max="6" width="11.00390625" style="2" customWidth="1"/>
    <col min="7" max="70" width="10.00390625" style="2" customWidth="1"/>
    <col min="71" max="16384" width="10.00390625" style="1" customWidth="1"/>
  </cols>
  <sheetData>
    <row r="1" spans="3:11" ht="63.75" customHeight="1">
      <c r="C1" s="53"/>
      <c r="D1" s="54"/>
      <c r="E1" s="21"/>
      <c r="F1" s="21"/>
      <c r="I1" s="56" t="s">
        <v>65</v>
      </c>
      <c r="J1" s="56"/>
      <c r="K1" s="56"/>
    </row>
    <row r="2" spans="4:5" ht="39" customHeight="1">
      <c r="D2" s="53"/>
      <c r="E2" s="53"/>
    </row>
    <row r="3" spans="1:5" ht="42" customHeight="1">
      <c r="A3" s="55" t="s">
        <v>64</v>
      </c>
      <c r="B3" s="55"/>
      <c r="C3" s="55"/>
      <c r="D3" s="55"/>
      <c r="E3" s="55"/>
    </row>
    <row r="4" spans="1:5" ht="42" customHeight="1">
      <c r="A4" s="23"/>
      <c r="B4" s="23"/>
      <c r="C4" s="23"/>
      <c r="D4" s="23"/>
      <c r="E4" s="23"/>
    </row>
    <row r="5" spans="1:13" ht="16.5" customHeight="1">
      <c r="A5" s="25"/>
      <c r="B5" s="48" t="s">
        <v>60</v>
      </c>
      <c r="C5" s="49"/>
      <c r="D5" s="49"/>
      <c r="E5" s="50"/>
      <c r="F5" s="48" t="s">
        <v>61</v>
      </c>
      <c r="G5" s="51"/>
      <c r="H5" s="51"/>
      <c r="I5" s="52"/>
      <c r="J5" s="48" t="s">
        <v>62</v>
      </c>
      <c r="K5" s="51"/>
      <c r="L5" s="51"/>
      <c r="M5" s="52"/>
    </row>
    <row r="6" spans="1:13" ht="25.5" customHeight="1">
      <c r="A6" s="57" t="s">
        <v>3</v>
      </c>
      <c r="B6" s="64" t="s">
        <v>2</v>
      </c>
      <c r="C6" s="61" t="s">
        <v>0</v>
      </c>
      <c r="D6" s="61" t="s">
        <v>1</v>
      </c>
      <c r="E6" s="67"/>
      <c r="F6" s="59" t="s">
        <v>2</v>
      </c>
      <c r="G6" s="59" t="s">
        <v>0</v>
      </c>
      <c r="H6" s="59" t="s">
        <v>1</v>
      </c>
      <c r="I6" s="62"/>
      <c r="J6" s="59" t="s">
        <v>2</v>
      </c>
      <c r="K6" s="59" t="s">
        <v>0</v>
      </c>
      <c r="L6" s="59" t="s">
        <v>1</v>
      </c>
      <c r="M6" s="62"/>
    </row>
    <row r="7" spans="1:13" ht="15.75" customHeight="1">
      <c r="A7" s="57"/>
      <c r="B7" s="65"/>
      <c r="C7" s="62"/>
      <c r="D7" s="59" t="s">
        <v>2</v>
      </c>
      <c r="E7" s="68" t="s">
        <v>23</v>
      </c>
      <c r="F7" s="70"/>
      <c r="G7" s="62"/>
      <c r="H7" s="59" t="s">
        <v>2</v>
      </c>
      <c r="I7" s="59" t="s">
        <v>23</v>
      </c>
      <c r="J7" s="70"/>
      <c r="K7" s="62"/>
      <c r="L7" s="59" t="s">
        <v>2</v>
      </c>
      <c r="M7" s="59" t="s">
        <v>23</v>
      </c>
    </row>
    <row r="8" spans="1:13" ht="58.5" customHeight="1" thickBot="1">
      <c r="A8" s="58"/>
      <c r="B8" s="66"/>
      <c r="C8" s="63"/>
      <c r="D8" s="60"/>
      <c r="E8" s="69"/>
      <c r="F8" s="70"/>
      <c r="G8" s="62"/>
      <c r="H8" s="59"/>
      <c r="I8" s="62"/>
      <c r="J8" s="70"/>
      <c r="K8" s="62"/>
      <c r="L8" s="59"/>
      <c r="M8" s="62"/>
    </row>
    <row r="9" spans="1:13" s="3" customFormat="1" ht="15.75" customHeight="1" thickBot="1">
      <c r="A9" s="10">
        <v>1</v>
      </c>
      <c r="B9" s="11">
        <v>2</v>
      </c>
      <c r="C9" s="12">
        <v>3</v>
      </c>
      <c r="D9" s="17">
        <v>4</v>
      </c>
      <c r="E9" s="3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</row>
    <row r="10" spans="1:13" ht="23.25" customHeight="1">
      <c r="A10" s="6" t="s">
        <v>24</v>
      </c>
      <c r="B10" s="26">
        <f aca="true" t="shared" si="0" ref="B10:I10">SUM(B12:B19)</f>
        <v>211105.40000000005</v>
      </c>
      <c r="C10" s="26">
        <f t="shared" si="0"/>
        <v>142399.7</v>
      </c>
      <c r="D10" s="26">
        <f t="shared" si="0"/>
        <v>68705.7</v>
      </c>
      <c r="E10" s="26">
        <f t="shared" si="0"/>
        <v>2992.3</v>
      </c>
      <c r="F10" s="37">
        <f t="shared" si="0"/>
        <v>238217.6</v>
      </c>
      <c r="G10" s="37">
        <f t="shared" si="0"/>
        <v>169512.59999999998</v>
      </c>
      <c r="H10" s="37">
        <f t="shared" si="0"/>
        <v>68705</v>
      </c>
      <c r="I10" s="37">
        <f t="shared" si="0"/>
        <v>2992.2</v>
      </c>
      <c r="J10" s="38">
        <f>F10/B10*100</f>
        <v>112.84296848872646</v>
      </c>
      <c r="K10" s="38">
        <f>G10/C10*100</f>
        <v>119.0399979775238</v>
      </c>
      <c r="L10" s="38">
        <f>H10/D10*100</f>
        <v>99.99898116167945</v>
      </c>
      <c r="M10" s="38">
        <f>I10/E10*100</f>
        <v>99.99665808909533</v>
      </c>
    </row>
    <row r="11" spans="1:13" ht="23.25" customHeight="1">
      <c r="A11" s="7" t="s">
        <v>4</v>
      </c>
      <c r="B11" s="5"/>
      <c r="C11" s="5"/>
      <c r="D11" s="5"/>
      <c r="E11" s="14"/>
      <c r="F11" s="39"/>
      <c r="G11" s="40"/>
      <c r="H11" s="40"/>
      <c r="I11" s="40"/>
      <c r="J11" s="38"/>
      <c r="K11" s="38"/>
      <c r="L11" s="38"/>
      <c r="M11" s="38"/>
    </row>
    <row r="12" spans="1:13" ht="15.75" customHeight="1">
      <c r="A12" s="7" t="s">
        <v>18</v>
      </c>
      <c r="B12" s="15">
        <f aca="true" t="shared" si="1" ref="B12:B18">SUM(C12:D12)</f>
        <v>2965.6</v>
      </c>
      <c r="C12" s="5">
        <v>2507.6</v>
      </c>
      <c r="D12" s="5">
        <v>458</v>
      </c>
      <c r="E12" s="5"/>
      <c r="F12" s="39">
        <f aca="true" t="shared" si="2" ref="F12:F18">SUM(G12:H12)</f>
        <v>2965.4</v>
      </c>
      <c r="G12" s="40">
        <v>2507.4</v>
      </c>
      <c r="H12" s="39">
        <v>458</v>
      </c>
      <c r="I12" s="40"/>
      <c r="J12" s="38">
        <f aca="true" t="shared" si="3" ref="J12:J74">F12/B12*100</f>
        <v>99.99325600215808</v>
      </c>
      <c r="K12" s="38">
        <f aca="true" t="shared" si="4" ref="K12:K74">G12/C12*100</f>
        <v>99.99202424629128</v>
      </c>
      <c r="L12" s="38">
        <f>H12/D12*100</f>
        <v>100</v>
      </c>
      <c r="M12" s="38"/>
    </row>
    <row r="13" spans="1:13" ht="15.75" customHeight="1">
      <c r="A13" s="7" t="s">
        <v>5</v>
      </c>
      <c r="B13" s="15">
        <f t="shared" si="1"/>
        <v>173548.2</v>
      </c>
      <c r="C13" s="5">
        <v>109085.9</v>
      </c>
      <c r="D13" s="5">
        <v>64462.3</v>
      </c>
      <c r="E13" s="5"/>
      <c r="F13" s="39">
        <f t="shared" si="2"/>
        <v>173514.7</v>
      </c>
      <c r="G13" s="39">
        <v>109053</v>
      </c>
      <c r="H13" s="40">
        <v>64461.7</v>
      </c>
      <c r="I13" s="40"/>
      <c r="J13" s="38">
        <f t="shared" si="3"/>
        <v>99.98069700521238</v>
      </c>
      <c r="K13" s="38">
        <f t="shared" si="4"/>
        <v>99.96984028183294</v>
      </c>
      <c r="L13" s="38">
        <f>H13/D13*100</f>
        <v>99.99906922340655</v>
      </c>
      <c r="M13" s="38"/>
    </row>
    <row r="14" spans="1:13" ht="15.75" customHeight="1">
      <c r="A14" s="7" t="s">
        <v>59</v>
      </c>
      <c r="B14" s="15">
        <f t="shared" si="1"/>
        <v>89</v>
      </c>
      <c r="C14" s="5">
        <v>89</v>
      </c>
      <c r="D14" s="5"/>
      <c r="E14" s="5"/>
      <c r="F14" s="39">
        <f t="shared" si="2"/>
        <v>0</v>
      </c>
      <c r="G14" s="40"/>
      <c r="H14" s="40"/>
      <c r="I14" s="40"/>
      <c r="J14" s="38">
        <f t="shared" si="3"/>
        <v>0</v>
      </c>
      <c r="K14" s="38"/>
      <c r="L14" s="38"/>
      <c r="M14" s="38"/>
    </row>
    <row r="15" spans="1:13" ht="26.25" customHeight="1">
      <c r="A15" s="7" t="s">
        <v>54</v>
      </c>
      <c r="B15" s="15">
        <f t="shared" si="1"/>
        <v>953.2</v>
      </c>
      <c r="C15" s="5">
        <v>953.2</v>
      </c>
      <c r="D15" s="5"/>
      <c r="E15" s="5"/>
      <c r="F15" s="39">
        <f t="shared" si="2"/>
        <v>953.2</v>
      </c>
      <c r="G15" s="40">
        <v>953.2</v>
      </c>
      <c r="H15" s="40"/>
      <c r="I15" s="40"/>
      <c r="J15" s="38">
        <f t="shared" si="3"/>
        <v>100</v>
      </c>
      <c r="K15" s="38">
        <f t="shared" si="4"/>
        <v>100</v>
      </c>
      <c r="L15" s="38"/>
      <c r="M15" s="38"/>
    </row>
    <row r="16" spans="1:13" ht="15.75" customHeight="1">
      <c r="A16" s="7" t="s">
        <v>25</v>
      </c>
      <c r="B16" s="15"/>
      <c r="C16" s="5"/>
      <c r="D16" s="5"/>
      <c r="E16" s="5"/>
      <c r="F16" s="39"/>
      <c r="G16" s="40"/>
      <c r="H16" s="40"/>
      <c r="I16" s="40"/>
      <c r="J16" s="38"/>
      <c r="K16" s="38"/>
      <c r="L16" s="38"/>
      <c r="M16" s="38"/>
    </row>
    <row r="17" spans="1:13" ht="15.75" customHeight="1">
      <c r="A17" s="7" t="s">
        <v>26</v>
      </c>
      <c r="B17" s="15">
        <f t="shared" si="1"/>
        <v>2580.1</v>
      </c>
      <c r="C17" s="5">
        <v>2580.1</v>
      </c>
      <c r="D17" s="5"/>
      <c r="E17" s="5"/>
      <c r="F17" s="39">
        <f t="shared" si="2"/>
        <v>2427.3</v>
      </c>
      <c r="G17" s="40">
        <v>2427.3</v>
      </c>
      <c r="H17" s="40"/>
      <c r="I17" s="40"/>
      <c r="J17" s="38">
        <f t="shared" si="3"/>
        <v>94.07774892446031</v>
      </c>
      <c r="K17" s="38">
        <f t="shared" si="4"/>
        <v>94.07774892446031</v>
      </c>
      <c r="L17" s="38"/>
      <c r="M17" s="38"/>
    </row>
    <row r="18" spans="1:13" ht="15.75" customHeight="1">
      <c r="A18" s="7" t="s">
        <v>27</v>
      </c>
      <c r="B18" s="15">
        <f t="shared" si="1"/>
        <v>911.6</v>
      </c>
      <c r="C18" s="5">
        <v>911.6</v>
      </c>
      <c r="D18" s="5"/>
      <c r="E18" s="5"/>
      <c r="F18" s="39">
        <f t="shared" si="2"/>
        <v>0</v>
      </c>
      <c r="G18" s="40"/>
      <c r="H18" s="40"/>
      <c r="I18" s="40"/>
      <c r="J18" s="38">
        <f t="shared" si="3"/>
        <v>0</v>
      </c>
      <c r="K18" s="38">
        <f t="shared" si="4"/>
        <v>0</v>
      </c>
      <c r="L18" s="38"/>
      <c r="M18" s="38"/>
    </row>
    <row r="19" spans="1:13" ht="15.75" customHeight="1">
      <c r="A19" s="13" t="s">
        <v>35</v>
      </c>
      <c r="B19" s="29">
        <f>SUM(C19:D19)</f>
        <v>30057.7</v>
      </c>
      <c r="C19" s="30">
        <v>26272.3</v>
      </c>
      <c r="D19" s="30">
        <v>3785.4</v>
      </c>
      <c r="E19" s="30">
        <v>2992.3</v>
      </c>
      <c r="F19" s="41">
        <f>SUM(G19:H19)</f>
        <v>58357</v>
      </c>
      <c r="G19" s="42">
        <v>54571.7</v>
      </c>
      <c r="H19" s="42">
        <v>3785.3</v>
      </c>
      <c r="I19" s="42">
        <v>2992.2</v>
      </c>
      <c r="J19" s="38">
        <f t="shared" si="3"/>
        <v>194.1499183237573</v>
      </c>
      <c r="K19" s="38">
        <f t="shared" si="4"/>
        <v>207.71573101707884</v>
      </c>
      <c r="L19" s="38">
        <f>H19/D19*100</f>
        <v>99.99735827125271</v>
      </c>
      <c r="M19" s="38">
        <f>I19/E19*100</f>
        <v>99.99665808909533</v>
      </c>
    </row>
    <row r="20" spans="1:13" ht="15.75" customHeight="1">
      <c r="A20" s="8" t="s">
        <v>45</v>
      </c>
      <c r="B20" s="28">
        <f>SUM(B22,B21)</f>
        <v>2747.8</v>
      </c>
      <c r="C20" s="28">
        <f>SUM(C22,C21)</f>
        <v>2747.8</v>
      </c>
      <c r="D20" s="28">
        <f>SUM(D22,D21)</f>
        <v>0</v>
      </c>
      <c r="E20" s="28">
        <f>SUM(E22,E21)</f>
        <v>0</v>
      </c>
      <c r="F20" s="37">
        <f>SUM(F22,F21)</f>
        <v>2649</v>
      </c>
      <c r="G20" s="37">
        <f>SUM(G21:G22)</f>
        <v>2649</v>
      </c>
      <c r="H20" s="37">
        <f>SUM(H21:H22)</f>
        <v>0</v>
      </c>
      <c r="I20" s="37">
        <f>SUM(I21:I22)</f>
        <v>0</v>
      </c>
      <c r="J20" s="38">
        <f t="shared" si="3"/>
        <v>96.40439624426813</v>
      </c>
      <c r="K20" s="38">
        <f t="shared" si="4"/>
        <v>96.40439624426813</v>
      </c>
      <c r="L20" s="38"/>
      <c r="M20" s="38"/>
    </row>
    <row r="21" spans="1:13" ht="27.75" customHeight="1">
      <c r="A21" s="22" t="s">
        <v>58</v>
      </c>
      <c r="B21" s="15">
        <f>SUM(C21:D21)</f>
        <v>2649</v>
      </c>
      <c r="C21" s="14">
        <v>2649</v>
      </c>
      <c r="D21" s="14"/>
      <c r="E21" s="14"/>
      <c r="F21" s="39">
        <f>SUM(G21:H21)</f>
        <v>2649</v>
      </c>
      <c r="G21" s="39">
        <v>2649</v>
      </c>
      <c r="H21" s="40"/>
      <c r="I21" s="40"/>
      <c r="J21" s="38">
        <f t="shared" si="3"/>
        <v>100</v>
      </c>
      <c r="K21" s="38">
        <f t="shared" si="4"/>
        <v>100</v>
      </c>
      <c r="L21" s="38"/>
      <c r="M21" s="38"/>
    </row>
    <row r="22" spans="1:13" ht="15.75" customHeight="1">
      <c r="A22" s="7" t="s">
        <v>44</v>
      </c>
      <c r="B22" s="15">
        <f>SUM(C22:D22)</f>
        <v>98.8</v>
      </c>
      <c r="C22" s="5">
        <v>98.8</v>
      </c>
      <c r="D22" s="5"/>
      <c r="E22" s="5"/>
      <c r="F22" s="39">
        <f>SUM(G22:H22)</f>
        <v>0</v>
      </c>
      <c r="G22" s="40"/>
      <c r="H22" s="40"/>
      <c r="I22" s="40"/>
      <c r="J22" s="38">
        <f t="shared" si="3"/>
        <v>0</v>
      </c>
      <c r="K22" s="38">
        <f t="shared" si="4"/>
        <v>0</v>
      </c>
      <c r="L22" s="38"/>
      <c r="M22" s="38"/>
    </row>
    <row r="23" spans="1:13" ht="27" customHeight="1">
      <c r="A23" s="8" t="s">
        <v>28</v>
      </c>
      <c r="B23" s="27">
        <f aca="true" t="shared" si="5" ref="B23:I23">SUM(B25,B27,B30)</f>
        <v>10089</v>
      </c>
      <c r="C23" s="27">
        <f t="shared" si="5"/>
        <v>8286.8</v>
      </c>
      <c r="D23" s="27">
        <f t="shared" si="5"/>
        <v>1802.2</v>
      </c>
      <c r="E23" s="27">
        <f t="shared" si="5"/>
        <v>0</v>
      </c>
      <c r="F23" s="37">
        <f t="shared" si="5"/>
        <v>9807.800000000001</v>
      </c>
      <c r="G23" s="37">
        <f t="shared" si="5"/>
        <v>8005.9</v>
      </c>
      <c r="H23" s="37">
        <f t="shared" si="5"/>
        <v>1801.8999999999999</v>
      </c>
      <c r="I23" s="37">
        <f t="shared" si="5"/>
        <v>0</v>
      </c>
      <c r="J23" s="38">
        <f t="shared" si="3"/>
        <v>97.21280602636536</v>
      </c>
      <c r="K23" s="38">
        <f t="shared" si="4"/>
        <v>96.61027175749385</v>
      </c>
      <c r="L23" s="38">
        <f>H23/D23*100</f>
        <v>99.98335367883696</v>
      </c>
      <c r="M23" s="38"/>
    </row>
    <row r="24" spans="1:13" ht="15.75" customHeight="1">
      <c r="A24" s="7" t="s">
        <v>6</v>
      </c>
      <c r="B24" s="5"/>
      <c r="C24" s="5"/>
      <c r="D24" s="5"/>
      <c r="E24" s="14"/>
      <c r="F24" s="39"/>
      <c r="G24" s="40"/>
      <c r="H24" s="40"/>
      <c r="I24" s="40"/>
      <c r="J24" s="38"/>
      <c r="K24" s="38"/>
      <c r="L24" s="38"/>
      <c r="M24" s="38"/>
    </row>
    <row r="25" spans="1:13" ht="15.75" customHeight="1">
      <c r="A25" s="7" t="s">
        <v>7</v>
      </c>
      <c r="B25" s="5">
        <f>SUM(C25:D25)</f>
        <v>6499.3</v>
      </c>
      <c r="C25" s="5">
        <v>5057.1</v>
      </c>
      <c r="D25" s="5">
        <v>1442.2</v>
      </c>
      <c r="E25" s="5"/>
      <c r="F25" s="39">
        <f>SUM(G25:H25)</f>
        <v>6418.1</v>
      </c>
      <c r="G25" s="40">
        <v>4976</v>
      </c>
      <c r="H25" s="40">
        <v>1442.1</v>
      </c>
      <c r="I25" s="40"/>
      <c r="J25" s="38">
        <f t="shared" si="3"/>
        <v>98.75063468373517</v>
      </c>
      <c r="K25" s="38">
        <f t="shared" si="4"/>
        <v>98.39631409305728</v>
      </c>
      <c r="L25" s="38">
        <f>H25/D25*100</f>
        <v>99.9930661489391</v>
      </c>
      <c r="M25" s="38"/>
    </row>
    <row r="26" spans="1:13" ht="15.75" customHeight="1">
      <c r="A26" s="7" t="s">
        <v>29</v>
      </c>
      <c r="B26" s="5"/>
      <c r="C26" s="5"/>
      <c r="D26" s="14"/>
      <c r="E26" s="14"/>
      <c r="F26" s="39"/>
      <c r="G26" s="40"/>
      <c r="H26" s="40"/>
      <c r="I26" s="40"/>
      <c r="J26" s="38"/>
      <c r="K26" s="38"/>
      <c r="L26" s="38"/>
      <c r="M26" s="38"/>
    </row>
    <row r="27" spans="1:13" ht="15.75" customHeight="1">
      <c r="A27" s="7" t="s">
        <v>30</v>
      </c>
      <c r="B27" s="5">
        <f>SUM(C27:D27)</f>
        <v>553.7</v>
      </c>
      <c r="C27" s="5">
        <v>230.5</v>
      </c>
      <c r="D27" s="5">
        <v>323.2</v>
      </c>
      <c r="E27" s="5"/>
      <c r="F27" s="39">
        <f>SUM(G27:H27)</f>
        <v>553.6</v>
      </c>
      <c r="G27" s="40">
        <v>230.5</v>
      </c>
      <c r="H27" s="40">
        <v>323.1</v>
      </c>
      <c r="I27" s="40"/>
      <c r="J27" s="38">
        <f t="shared" si="3"/>
        <v>99.98193967852627</v>
      </c>
      <c r="K27" s="38">
        <f t="shared" si="4"/>
        <v>100</v>
      </c>
      <c r="L27" s="38">
        <f>H27/D27*100</f>
        <v>99.96905940594061</v>
      </c>
      <c r="M27" s="38"/>
    </row>
    <row r="28" spans="1:13" ht="15.75" customHeight="1">
      <c r="A28" s="7" t="s">
        <v>41</v>
      </c>
      <c r="B28" s="5"/>
      <c r="C28" s="5"/>
      <c r="D28" s="5"/>
      <c r="E28" s="14"/>
      <c r="F28" s="39"/>
      <c r="G28" s="40"/>
      <c r="H28" s="40"/>
      <c r="I28" s="40"/>
      <c r="J28" s="38"/>
      <c r="K28" s="38"/>
      <c r="L28" s="38"/>
      <c r="M28" s="38"/>
    </row>
    <row r="29" spans="1:13" ht="15.75" customHeight="1">
      <c r="A29" s="7" t="s">
        <v>42</v>
      </c>
      <c r="B29" s="5"/>
      <c r="C29" s="5"/>
      <c r="D29" s="5"/>
      <c r="E29" s="14"/>
      <c r="F29" s="39"/>
      <c r="G29" s="40"/>
      <c r="H29" s="40"/>
      <c r="I29" s="40"/>
      <c r="J29" s="38"/>
      <c r="K29" s="38"/>
      <c r="L29" s="38"/>
      <c r="M29" s="38"/>
    </row>
    <row r="30" spans="1:13" ht="15.75" customHeight="1">
      <c r="A30" s="7" t="s">
        <v>43</v>
      </c>
      <c r="B30" s="5">
        <f>SUM(C30:D30)</f>
        <v>3036</v>
      </c>
      <c r="C30" s="5">
        <v>2999.2</v>
      </c>
      <c r="D30" s="5">
        <v>36.8</v>
      </c>
      <c r="E30" s="14"/>
      <c r="F30" s="39">
        <f>SUM(G30:H30)</f>
        <v>2836.1</v>
      </c>
      <c r="G30" s="40">
        <v>2799.4</v>
      </c>
      <c r="H30" s="40">
        <v>36.7</v>
      </c>
      <c r="I30" s="40"/>
      <c r="J30" s="38">
        <f t="shared" si="3"/>
        <v>93.41567852437417</v>
      </c>
      <c r="K30" s="38">
        <f t="shared" si="4"/>
        <v>93.33822352627368</v>
      </c>
      <c r="L30" s="38">
        <f>H30/D30*100</f>
        <v>99.72826086956523</v>
      </c>
      <c r="M30" s="38"/>
    </row>
    <row r="31" spans="1:13" ht="19.5" customHeight="1">
      <c r="A31" s="8" t="s">
        <v>31</v>
      </c>
      <c r="B31" s="27">
        <f>SUM(B33:B35)</f>
        <v>11562.9</v>
      </c>
      <c r="C31" s="27">
        <f>SUM(C34:C35)</f>
        <v>992.6</v>
      </c>
      <c r="D31" s="27">
        <f>SUM(D33:D35)</f>
        <v>10570.3</v>
      </c>
      <c r="E31" s="28">
        <f>SUM(E34:E34)</f>
        <v>0</v>
      </c>
      <c r="F31" s="37">
        <f>SUM(F33:F35)</f>
        <v>11416.1</v>
      </c>
      <c r="G31" s="37">
        <f>SUM(G33,G35)</f>
        <v>873.9</v>
      </c>
      <c r="H31" s="37">
        <f>SUM(H33,H35)</f>
        <v>10542.2</v>
      </c>
      <c r="I31" s="43"/>
      <c r="J31" s="38">
        <f t="shared" si="3"/>
        <v>98.73042229890426</v>
      </c>
      <c r="K31" s="38">
        <f t="shared" si="4"/>
        <v>88.04150715293169</v>
      </c>
      <c r="L31" s="38">
        <f>H31/D31*100</f>
        <v>99.73416080905936</v>
      </c>
      <c r="M31" s="38"/>
    </row>
    <row r="32" spans="1:13" ht="15.75" customHeight="1">
      <c r="A32" s="7" t="s">
        <v>6</v>
      </c>
      <c r="B32" s="5"/>
      <c r="C32" s="5"/>
      <c r="D32" s="5"/>
      <c r="E32" s="5"/>
      <c r="F32" s="39"/>
      <c r="G32" s="40"/>
      <c r="H32" s="40"/>
      <c r="I32" s="40"/>
      <c r="J32" s="38"/>
      <c r="K32" s="38"/>
      <c r="L32" s="38"/>
      <c r="M32" s="38"/>
    </row>
    <row r="33" spans="1:13" ht="15.75" customHeight="1">
      <c r="A33" s="7" t="s">
        <v>51</v>
      </c>
      <c r="B33" s="5">
        <v>1570.3</v>
      </c>
      <c r="C33" s="5"/>
      <c r="D33" s="5">
        <v>1570.3</v>
      </c>
      <c r="E33" s="5"/>
      <c r="F33" s="39">
        <f>SUM(G33:H33)</f>
        <v>1570.2</v>
      </c>
      <c r="G33" s="40"/>
      <c r="H33" s="40">
        <v>1570.2</v>
      </c>
      <c r="I33" s="40"/>
      <c r="J33" s="38">
        <f t="shared" si="3"/>
        <v>99.9936317901038</v>
      </c>
      <c r="K33" s="38"/>
      <c r="L33" s="38">
        <f>H33/D33*100</f>
        <v>99.9936317901038</v>
      </c>
      <c r="M33" s="38"/>
    </row>
    <row r="34" spans="1:13" ht="15.75" customHeight="1">
      <c r="A34" s="7" t="s">
        <v>39</v>
      </c>
      <c r="B34" s="5"/>
      <c r="C34" s="5"/>
      <c r="D34" s="5"/>
      <c r="E34" s="5"/>
      <c r="F34" s="39"/>
      <c r="G34" s="40"/>
      <c r="H34" s="40"/>
      <c r="I34" s="40"/>
      <c r="J34" s="38"/>
      <c r="K34" s="38"/>
      <c r="L34" s="38"/>
      <c r="M34" s="38"/>
    </row>
    <row r="35" spans="1:13" ht="15.75" customHeight="1">
      <c r="A35" s="7" t="s">
        <v>40</v>
      </c>
      <c r="B35" s="5">
        <f>SUM(C35:D35)</f>
        <v>9992.6</v>
      </c>
      <c r="C35" s="5">
        <v>992.6</v>
      </c>
      <c r="D35" s="5">
        <v>9000</v>
      </c>
      <c r="E35" s="5"/>
      <c r="F35" s="39">
        <f>SUM(G35:H35)</f>
        <v>9845.9</v>
      </c>
      <c r="G35" s="40">
        <v>873.9</v>
      </c>
      <c r="H35" s="39">
        <v>8972</v>
      </c>
      <c r="I35" s="40"/>
      <c r="J35" s="38">
        <f t="shared" si="3"/>
        <v>98.53191361607588</v>
      </c>
      <c r="K35" s="38">
        <f t="shared" si="4"/>
        <v>88.04150715293169</v>
      </c>
      <c r="L35" s="38">
        <f>H35/D35*100</f>
        <v>99.6888888888889</v>
      </c>
      <c r="M35" s="38"/>
    </row>
    <row r="36" spans="1:13" ht="15.75" customHeight="1">
      <c r="A36" s="8" t="s">
        <v>8</v>
      </c>
      <c r="B36" s="31">
        <f aca="true" t="shared" si="6" ref="B36:I36">SUM(B38:B40)</f>
        <v>521472.3</v>
      </c>
      <c r="C36" s="27">
        <f t="shared" si="6"/>
        <v>86320.5</v>
      </c>
      <c r="D36" s="27">
        <f t="shared" si="6"/>
        <v>435151.8</v>
      </c>
      <c r="E36" s="35">
        <f t="shared" si="6"/>
        <v>0</v>
      </c>
      <c r="F36" s="44">
        <f t="shared" si="6"/>
        <v>520732.6</v>
      </c>
      <c r="G36" s="37">
        <f t="shared" si="6"/>
        <v>86320.5</v>
      </c>
      <c r="H36" s="37">
        <f t="shared" si="6"/>
        <v>434412.1</v>
      </c>
      <c r="I36" s="37">
        <f t="shared" si="6"/>
        <v>0</v>
      </c>
      <c r="J36" s="38">
        <f t="shared" si="3"/>
        <v>99.85815162185988</v>
      </c>
      <c r="K36" s="38">
        <f t="shared" si="4"/>
        <v>100</v>
      </c>
      <c r="L36" s="38">
        <f>H36/D36*100</f>
        <v>99.83001334247037</v>
      </c>
      <c r="M36" s="38"/>
    </row>
    <row r="37" spans="1:13" ht="15.75" customHeight="1">
      <c r="A37" s="7" t="s">
        <v>6</v>
      </c>
      <c r="B37" s="5"/>
      <c r="C37" s="5"/>
      <c r="D37" s="5"/>
      <c r="E37" s="5"/>
      <c r="F37" s="39"/>
      <c r="G37" s="40"/>
      <c r="H37" s="40"/>
      <c r="I37" s="40"/>
      <c r="J37" s="38"/>
      <c r="K37" s="38"/>
      <c r="L37" s="38"/>
      <c r="M37" s="38"/>
    </row>
    <row r="38" spans="1:13" ht="15.75" customHeight="1">
      <c r="A38" s="7" t="s">
        <v>21</v>
      </c>
      <c r="B38" s="5">
        <f>SUM(C38:D38)</f>
        <v>116696.5</v>
      </c>
      <c r="C38" s="5"/>
      <c r="D38" s="5">
        <v>116696.5</v>
      </c>
      <c r="E38" s="5"/>
      <c r="F38" s="39">
        <f>SUM(G38:H38)</f>
        <v>116537.6</v>
      </c>
      <c r="G38" s="40"/>
      <c r="H38" s="40">
        <v>116537.6</v>
      </c>
      <c r="I38" s="40"/>
      <c r="J38" s="38">
        <f t="shared" si="3"/>
        <v>99.8638348193819</v>
      </c>
      <c r="K38" s="38"/>
      <c r="L38" s="38">
        <f>H38/D38*100</f>
        <v>99.8638348193819</v>
      </c>
      <c r="M38" s="38"/>
    </row>
    <row r="39" spans="1:13" ht="15.75" customHeight="1">
      <c r="A39" s="7" t="s">
        <v>22</v>
      </c>
      <c r="B39" s="5">
        <f>SUM(C39:D39)</f>
        <v>368934.6</v>
      </c>
      <c r="C39" s="5">
        <v>86320.5</v>
      </c>
      <c r="D39" s="5">
        <v>282614.1</v>
      </c>
      <c r="E39" s="5"/>
      <c r="F39" s="39">
        <f>SUM(G39:H39)</f>
        <v>368397.9</v>
      </c>
      <c r="G39" s="40">
        <v>86320.5</v>
      </c>
      <c r="H39" s="40">
        <v>282077.4</v>
      </c>
      <c r="I39" s="40"/>
      <c r="J39" s="38">
        <f t="shared" si="3"/>
        <v>99.85452706252003</v>
      </c>
      <c r="K39" s="38">
        <f t="shared" si="4"/>
        <v>100</v>
      </c>
      <c r="L39" s="38">
        <f>H39/D39*100</f>
        <v>99.81009440081017</v>
      </c>
      <c r="M39" s="38"/>
    </row>
    <row r="40" spans="1:13" ht="25.5" customHeight="1">
      <c r="A40" s="7" t="s">
        <v>53</v>
      </c>
      <c r="B40" s="5">
        <f>SUM(C40:D40)</f>
        <v>35841.2</v>
      </c>
      <c r="C40" s="5"/>
      <c r="D40" s="5">
        <v>35841.2</v>
      </c>
      <c r="E40" s="5"/>
      <c r="F40" s="39">
        <f>SUM(G40:H40)</f>
        <v>35797.1</v>
      </c>
      <c r="G40" s="40"/>
      <c r="H40" s="40">
        <v>35797.1</v>
      </c>
      <c r="I40" s="40"/>
      <c r="J40" s="38">
        <f t="shared" si="3"/>
        <v>99.87695724473511</v>
      </c>
      <c r="K40" s="38"/>
      <c r="L40" s="38">
        <f>H40/D40*100</f>
        <v>99.87695724473511</v>
      </c>
      <c r="M40" s="38"/>
    </row>
    <row r="41" spans="1:13" ht="15.75" customHeight="1">
      <c r="A41" s="8" t="s">
        <v>32</v>
      </c>
      <c r="B41" s="27">
        <f aca="true" t="shared" si="7" ref="B41:G41">SUM(B42)</f>
        <v>68.5</v>
      </c>
      <c r="C41" s="27">
        <f t="shared" si="7"/>
        <v>68.5</v>
      </c>
      <c r="D41" s="27">
        <f t="shared" si="7"/>
        <v>0</v>
      </c>
      <c r="E41" s="27">
        <f t="shared" si="7"/>
        <v>0</v>
      </c>
      <c r="F41" s="37">
        <f t="shared" si="7"/>
        <v>68.5</v>
      </c>
      <c r="G41" s="37">
        <f t="shared" si="7"/>
        <v>68.5</v>
      </c>
      <c r="H41" s="37"/>
      <c r="I41" s="43"/>
      <c r="J41" s="38">
        <f t="shared" si="3"/>
        <v>100</v>
      </c>
      <c r="K41" s="38">
        <f t="shared" si="4"/>
        <v>100</v>
      </c>
      <c r="L41" s="38"/>
      <c r="M41" s="38"/>
    </row>
    <row r="42" spans="1:13" ht="15.75" customHeight="1">
      <c r="A42" s="7" t="s">
        <v>33</v>
      </c>
      <c r="B42" s="5">
        <f>SUM(C42:D42)</f>
        <v>68.5</v>
      </c>
      <c r="C42" s="5">
        <v>68.5</v>
      </c>
      <c r="D42" s="5"/>
      <c r="E42" s="5"/>
      <c r="F42" s="39">
        <f>SUM(G42:H42)</f>
        <v>68.5</v>
      </c>
      <c r="G42" s="40">
        <v>68.5</v>
      </c>
      <c r="H42" s="40"/>
      <c r="I42" s="40"/>
      <c r="J42" s="38">
        <f t="shared" si="3"/>
        <v>100</v>
      </c>
      <c r="K42" s="38">
        <f t="shared" si="4"/>
        <v>100</v>
      </c>
      <c r="L42" s="38"/>
      <c r="M42" s="38"/>
    </row>
    <row r="43" spans="1:13" ht="15.75" customHeight="1">
      <c r="A43" s="8" t="s">
        <v>9</v>
      </c>
      <c r="B43" s="27">
        <f aca="true" t="shared" si="8" ref="B43:I43">SUM(B45:B47,B49:B53,-B46,-B52)</f>
        <v>575015.2999999999</v>
      </c>
      <c r="C43" s="27">
        <f t="shared" si="8"/>
        <v>421757.39999999997</v>
      </c>
      <c r="D43" s="27">
        <f t="shared" si="8"/>
        <v>153257.9</v>
      </c>
      <c r="E43" s="27">
        <f t="shared" si="8"/>
        <v>51343.3</v>
      </c>
      <c r="F43" s="37">
        <f t="shared" si="8"/>
        <v>569627.3</v>
      </c>
      <c r="G43" s="37">
        <f t="shared" si="8"/>
        <v>417331.89999999997</v>
      </c>
      <c r="H43" s="37">
        <f t="shared" si="8"/>
        <v>152295.4</v>
      </c>
      <c r="I43" s="37">
        <f t="shared" si="8"/>
        <v>51343.3</v>
      </c>
      <c r="J43" s="38">
        <f t="shared" si="3"/>
        <v>99.06298145458045</v>
      </c>
      <c r="K43" s="38">
        <f t="shared" si="4"/>
        <v>98.95070009441447</v>
      </c>
      <c r="L43" s="38">
        <f>H43/D43*100</f>
        <v>99.37197364703549</v>
      </c>
      <c r="M43" s="38">
        <f>I43/E43*100</f>
        <v>100</v>
      </c>
    </row>
    <row r="44" spans="1:13" ht="11.25" customHeight="1">
      <c r="A44" s="7" t="s">
        <v>6</v>
      </c>
      <c r="B44" s="5"/>
      <c r="C44" s="5"/>
      <c r="D44" s="5"/>
      <c r="E44" s="5"/>
      <c r="F44" s="39"/>
      <c r="G44" s="40"/>
      <c r="H44" s="40"/>
      <c r="I44" s="40"/>
      <c r="J44" s="38"/>
      <c r="K44" s="38"/>
      <c r="L44" s="38"/>
      <c r="M44" s="38"/>
    </row>
    <row r="45" spans="1:13" ht="13.5" customHeight="1">
      <c r="A45" s="7" t="s">
        <v>11</v>
      </c>
      <c r="B45" s="5">
        <f>SUM(C45:D45)</f>
        <v>212323.4</v>
      </c>
      <c r="C45" s="5">
        <v>135639.5</v>
      </c>
      <c r="D45" s="5">
        <v>76683.9</v>
      </c>
      <c r="E45" s="5">
        <v>51343.3</v>
      </c>
      <c r="F45" s="39">
        <f>SUM(G45:H45)</f>
        <v>208777.3</v>
      </c>
      <c r="G45" s="40">
        <v>132096.4</v>
      </c>
      <c r="H45" s="40">
        <v>76680.9</v>
      </c>
      <c r="I45" s="40">
        <v>51343.3</v>
      </c>
      <c r="J45" s="38">
        <f t="shared" si="3"/>
        <v>98.32985907346999</v>
      </c>
      <c r="K45" s="38">
        <f t="shared" si="4"/>
        <v>97.3878553076353</v>
      </c>
      <c r="L45" s="38">
        <f>H45/D45*100</f>
        <v>99.99608783590818</v>
      </c>
      <c r="M45" s="38">
        <f>I45/E45*100</f>
        <v>100</v>
      </c>
    </row>
    <row r="46" spans="1:13" ht="13.5" customHeight="1">
      <c r="A46" s="7" t="s">
        <v>19</v>
      </c>
      <c r="B46" s="5">
        <f>SUM(C46:D46)</f>
        <v>17622.7</v>
      </c>
      <c r="C46" s="5">
        <v>17582.7</v>
      </c>
      <c r="D46" s="5">
        <v>40</v>
      </c>
      <c r="E46" s="5"/>
      <c r="F46" s="39">
        <f>SUM(G46:H46)</f>
        <v>17622.7</v>
      </c>
      <c r="G46" s="40">
        <v>17582.7</v>
      </c>
      <c r="H46" s="40">
        <v>40</v>
      </c>
      <c r="I46" s="40"/>
      <c r="J46" s="38">
        <f t="shared" si="3"/>
        <v>100</v>
      </c>
      <c r="K46" s="38">
        <f t="shared" si="4"/>
        <v>100</v>
      </c>
      <c r="L46" s="38">
        <f>H46/D46*100</f>
        <v>100</v>
      </c>
      <c r="M46" s="38"/>
    </row>
    <row r="47" spans="1:13" ht="15.75" customHeight="1">
      <c r="A47" s="7" t="s">
        <v>10</v>
      </c>
      <c r="B47" s="5">
        <f>SUM(C47:D47)</f>
        <v>279458.6</v>
      </c>
      <c r="C47" s="5">
        <v>241107.8</v>
      </c>
      <c r="D47" s="5">
        <v>38350.8</v>
      </c>
      <c r="E47" s="5"/>
      <c r="F47" s="39">
        <f>SUM(G47:H47)</f>
        <v>278024.8</v>
      </c>
      <c r="G47" s="40">
        <v>240617.1</v>
      </c>
      <c r="H47" s="40">
        <v>37407.7</v>
      </c>
      <c r="I47" s="40"/>
      <c r="J47" s="38">
        <f t="shared" si="3"/>
        <v>99.48693652655528</v>
      </c>
      <c r="K47" s="38">
        <f t="shared" si="4"/>
        <v>99.79648107609958</v>
      </c>
      <c r="L47" s="38">
        <f>H47/D47*100</f>
        <v>97.54085964308436</v>
      </c>
      <c r="M47" s="38"/>
    </row>
    <row r="48" spans="1:13" ht="15.75" customHeight="1">
      <c r="A48" s="7" t="s">
        <v>19</v>
      </c>
      <c r="B48" s="5">
        <f>SUM(C48:D48)</f>
        <v>3067.2000000000003</v>
      </c>
      <c r="C48" s="5">
        <v>2283.3</v>
      </c>
      <c r="D48" s="5">
        <v>783.9</v>
      </c>
      <c r="E48" s="5"/>
      <c r="F48" s="39">
        <f>SUM(G48:H48)</f>
        <v>2933.2</v>
      </c>
      <c r="G48" s="40">
        <v>2149.4</v>
      </c>
      <c r="H48" s="40">
        <v>783.8</v>
      </c>
      <c r="I48" s="40"/>
      <c r="J48" s="38">
        <f t="shared" si="3"/>
        <v>95.63119457485654</v>
      </c>
      <c r="K48" s="38">
        <f t="shared" si="4"/>
        <v>94.13568081285858</v>
      </c>
      <c r="L48" s="38">
        <f>H48/D48*100</f>
        <v>99.98724327082536</v>
      </c>
      <c r="M48" s="38"/>
    </row>
    <row r="49" spans="1:13" ht="24" customHeight="1">
      <c r="A49" s="7" t="s">
        <v>12</v>
      </c>
      <c r="B49" s="5">
        <f>SUM(C49:D49)</f>
        <v>9.6</v>
      </c>
      <c r="C49" s="5">
        <v>9.6</v>
      </c>
      <c r="D49" s="5"/>
      <c r="E49" s="5"/>
      <c r="F49" s="39">
        <f>SUM(G49:H49)</f>
        <v>9.6</v>
      </c>
      <c r="G49" s="40">
        <v>9.6</v>
      </c>
      <c r="H49" s="40"/>
      <c r="I49" s="40"/>
      <c r="J49" s="38">
        <f t="shared" si="3"/>
        <v>100</v>
      </c>
      <c r="K49" s="38">
        <f t="shared" si="4"/>
        <v>100</v>
      </c>
      <c r="L49" s="38"/>
      <c r="M49" s="38"/>
    </row>
    <row r="50" spans="1:13" ht="15.75" customHeight="1">
      <c r="A50" s="7" t="s">
        <v>48</v>
      </c>
      <c r="B50" s="5"/>
      <c r="C50" s="5"/>
      <c r="D50" s="5"/>
      <c r="E50" s="5"/>
      <c r="F50" s="39"/>
      <c r="G50" s="40"/>
      <c r="H50" s="40"/>
      <c r="I50" s="40"/>
      <c r="J50" s="38"/>
      <c r="K50" s="38"/>
      <c r="L50" s="38"/>
      <c r="M50" s="38"/>
    </row>
    <row r="51" spans="1:13" ht="15.75" customHeight="1">
      <c r="A51" s="7" t="s">
        <v>47</v>
      </c>
      <c r="B51" s="5">
        <f>SUM(C51:D51)</f>
        <v>21790</v>
      </c>
      <c r="C51" s="5">
        <v>21553.8</v>
      </c>
      <c r="D51" s="5">
        <v>236.2</v>
      </c>
      <c r="E51" s="5"/>
      <c r="F51" s="39">
        <f>SUM(G51:H51)</f>
        <v>21654.199999999997</v>
      </c>
      <c r="G51" s="40">
        <v>21434.1</v>
      </c>
      <c r="H51" s="40">
        <v>220.1</v>
      </c>
      <c r="I51" s="40"/>
      <c r="J51" s="38">
        <f t="shared" si="3"/>
        <v>99.37677833868746</v>
      </c>
      <c r="K51" s="38">
        <f t="shared" si="4"/>
        <v>99.44464549174623</v>
      </c>
      <c r="L51" s="38">
        <f>H51/D51*100</f>
        <v>93.18374259102455</v>
      </c>
      <c r="M51" s="38"/>
    </row>
    <row r="52" spans="1:13" ht="15.75" customHeight="1">
      <c r="A52" s="7" t="s">
        <v>19</v>
      </c>
      <c r="B52" s="5">
        <f>SUM(C52:D52)</f>
        <v>1692.9</v>
      </c>
      <c r="C52" s="5">
        <v>1553.9</v>
      </c>
      <c r="D52" s="5">
        <v>139</v>
      </c>
      <c r="E52" s="5"/>
      <c r="F52" s="39">
        <f>SUM(G52:H52)</f>
        <v>1558.9</v>
      </c>
      <c r="G52" s="40">
        <v>1435.9</v>
      </c>
      <c r="H52" s="40">
        <v>123</v>
      </c>
      <c r="I52" s="40"/>
      <c r="J52" s="38">
        <f t="shared" si="3"/>
        <v>92.08458857581665</v>
      </c>
      <c r="K52" s="38">
        <f t="shared" si="4"/>
        <v>92.40620374541476</v>
      </c>
      <c r="L52" s="38">
        <f>H52/D52*100</f>
        <v>88.48920863309353</v>
      </c>
      <c r="M52" s="38"/>
    </row>
    <row r="53" spans="1:13" ht="15.75" customHeight="1">
      <c r="A53" s="7" t="s">
        <v>52</v>
      </c>
      <c r="B53" s="5">
        <f>SUM(C53:D53)</f>
        <v>61433.7</v>
      </c>
      <c r="C53" s="5">
        <v>23446.7</v>
      </c>
      <c r="D53" s="5">
        <v>37987</v>
      </c>
      <c r="E53" s="5"/>
      <c r="F53" s="39">
        <f>SUM(G53:H53)</f>
        <v>61161.399999999994</v>
      </c>
      <c r="G53" s="40">
        <v>23174.7</v>
      </c>
      <c r="H53" s="40">
        <v>37986.7</v>
      </c>
      <c r="I53" s="40"/>
      <c r="J53" s="38">
        <f t="shared" si="3"/>
        <v>99.55675793579094</v>
      </c>
      <c r="K53" s="38">
        <f t="shared" si="4"/>
        <v>98.83992203593682</v>
      </c>
      <c r="L53" s="38">
        <f>H53/D53*100</f>
        <v>99.99921025614024</v>
      </c>
      <c r="M53" s="38"/>
    </row>
    <row r="54" spans="1:13" ht="15.75" customHeight="1">
      <c r="A54" s="8" t="s">
        <v>34</v>
      </c>
      <c r="B54" s="27">
        <f>SUM(B56,B58,B59)</f>
        <v>35465.3</v>
      </c>
      <c r="C54" s="27">
        <f>SUM(C56,C58,C59)</f>
        <v>29668.6</v>
      </c>
      <c r="D54" s="27">
        <f>SUM(D56,D58,D59)</f>
        <v>5796.7</v>
      </c>
      <c r="E54" s="27">
        <f>SUM(E56,E58,)</f>
        <v>0</v>
      </c>
      <c r="F54" s="37">
        <f>SUM(F56,F58,F59)</f>
        <v>35443.899999999994</v>
      </c>
      <c r="G54" s="37">
        <f>SUM(G56,G58,G59)</f>
        <v>29652.6</v>
      </c>
      <c r="H54" s="37">
        <f>SUM(H56,H58,H59)</f>
        <v>5791.3</v>
      </c>
      <c r="I54" s="40"/>
      <c r="J54" s="38">
        <f t="shared" si="3"/>
        <v>99.93965932897788</v>
      </c>
      <c r="K54" s="38">
        <f t="shared" si="4"/>
        <v>99.94607093020905</v>
      </c>
      <c r="L54" s="38">
        <f>H54/D54*100</f>
        <v>99.90684354891577</v>
      </c>
      <c r="M54" s="38"/>
    </row>
    <row r="55" spans="1:13" ht="12.75" customHeight="1">
      <c r="A55" s="7" t="s">
        <v>6</v>
      </c>
      <c r="B55" s="5"/>
      <c r="C55" s="5"/>
      <c r="D55" s="5"/>
      <c r="E55" s="5"/>
      <c r="F55" s="39"/>
      <c r="G55" s="40"/>
      <c r="H55" s="40"/>
      <c r="I55" s="40"/>
      <c r="J55" s="38"/>
      <c r="K55" s="38"/>
      <c r="L55" s="38"/>
      <c r="M55" s="38"/>
    </row>
    <row r="56" spans="1:13" ht="15.75" customHeight="1">
      <c r="A56" s="7" t="s">
        <v>49</v>
      </c>
      <c r="B56" s="5">
        <f>SUM(C56:D56)</f>
        <v>25076.7</v>
      </c>
      <c r="C56" s="5">
        <v>24367.4</v>
      </c>
      <c r="D56" s="5">
        <v>709.3</v>
      </c>
      <c r="E56" s="5"/>
      <c r="F56" s="39">
        <f>SUM(G56:H56)</f>
        <v>25074.6</v>
      </c>
      <c r="G56" s="40">
        <v>24365.5</v>
      </c>
      <c r="H56" s="40">
        <v>709.1</v>
      </c>
      <c r="I56" s="40"/>
      <c r="J56" s="38">
        <f t="shared" si="3"/>
        <v>99.99162569237579</v>
      </c>
      <c r="K56" s="38">
        <f t="shared" si="4"/>
        <v>99.99220269704605</v>
      </c>
      <c r="L56" s="38">
        <f>H56/D56*100</f>
        <v>99.97180318623997</v>
      </c>
      <c r="M56" s="38"/>
    </row>
    <row r="57" spans="1:13" ht="15.75" customHeight="1">
      <c r="A57" s="7" t="s">
        <v>19</v>
      </c>
      <c r="B57" s="5">
        <f>SUM(C57:D57)</f>
        <v>269.1</v>
      </c>
      <c r="C57" s="5">
        <v>222.1</v>
      </c>
      <c r="D57" s="5">
        <v>47</v>
      </c>
      <c r="E57" s="5"/>
      <c r="F57" s="39">
        <f>SUM(G57:H57)</f>
        <v>268.4</v>
      </c>
      <c r="G57" s="40">
        <v>221.5</v>
      </c>
      <c r="H57" s="40">
        <v>46.9</v>
      </c>
      <c r="I57" s="40"/>
      <c r="J57" s="38">
        <f t="shared" si="3"/>
        <v>99.73987365291711</v>
      </c>
      <c r="K57" s="38">
        <f t="shared" si="4"/>
        <v>99.72985141828006</v>
      </c>
      <c r="L57" s="38">
        <f>H57/D57*100</f>
        <v>99.78723404255318</v>
      </c>
      <c r="M57" s="38"/>
    </row>
    <row r="58" spans="1:13" ht="15.75" customHeight="1">
      <c r="A58" s="7" t="s">
        <v>20</v>
      </c>
      <c r="B58" s="5">
        <f>SUM(C58:D58)</f>
        <v>427.1</v>
      </c>
      <c r="C58" s="5">
        <v>427.1</v>
      </c>
      <c r="D58" s="5"/>
      <c r="E58" s="5"/>
      <c r="F58" s="39">
        <f>SUM(G58:H58)</f>
        <v>427.1</v>
      </c>
      <c r="G58" s="40">
        <v>427.1</v>
      </c>
      <c r="H58" s="40"/>
      <c r="I58" s="40"/>
      <c r="J58" s="38">
        <f t="shared" si="3"/>
        <v>100</v>
      </c>
      <c r="K58" s="38">
        <f t="shared" si="4"/>
        <v>100</v>
      </c>
      <c r="L58" s="38"/>
      <c r="M58" s="38"/>
    </row>
    <row r="59" spans="1:13" ht="15.75" customHeight="1">
      <c r="A59" s="7" t="s">
        <v>46</v>
      </c>
      <c r="B59" s="5">
        <f>SUM(C59:D59)</f>
        <v>9961.5</v>
      </c>
      <c r="C59" s="5">
        <v>4874.1</v>
      </c>
      <c r="D59" s="5">
        <v>5087.4</v>
      </c>
      <c r="E59" s="5"/>
      <c r="F59" s="39">
        <f>SUM(G59:H59)</f>
        <v>9942.2</v>
      </c>
      <c r="G59" s="40">
        <v>4860</v>
      </c>
      <c r="H59" s="40">
        <v>5082.2</v>
      </c>
      <c r="I59" s="40"/>
      <c r="J59" s="38">
        <f t="shared" si="3"/>
        <v>99.80625407820108</v>
      </c>
      <c r="K59" s="38">
        <f t="shared" si="4"/>
        <v>99.7107158244599</v>
      </c>
      <c r="L59" s="38">
        <f>H59/D59*100</f>
        <v>99.89778668868185</v>
      </c>
      <c r="M59" s="38"/>
    </row>
    <row r="60" spans="1:13" ht="21" customHeight="1">
      <c r="A60" s="8" t="s">
        <v>13</v>
      </c>
      <c r="B60" s="27">
        <f aca="true" t="shared" si="9" ref="B60:I60">SUM(B62,B64,B66)</f>
        <v>272577.2</v>
      </c>
      <c r="C60" s="27">
        <f t="shared" si="9"/>
        <v>215980.19999999998</v>
      </c>
      <c r="D60" s="27">
        <f t="shared" si="9"/>
        <v>56597</v>
      </c>
      <c r="E60" s="27">
        <f t="shared" si="9"/>
        <v>26380.100000000002</v>
      </c>
      <c r="F60" s="37">
        <f t="shared" si="9"/>
        <v>268982.30000000005</v>
      </c>
      <c r="G60" s="37">
        <f t="shared" si="9"/>
        <v>213193.00000000003</v>
      </c>
      <c r="H60" s="37">
        <f t="shared" si="9"/>
        <v>55789.3</v>
      </c>
      <c r="I60" s="37">
        <f t="shared" si="9"/>
        <v>26380</v>
      </c>
      <c r="J60" s="38">
        <f t="shared" si="3"/>
        <v>98.68114427765786</v>
      </c>
      <c r="K60" s="38">
        <f t="shared" si="4"/>
        <v>98.70951133483534</v>
      </c>
      <c r="L60" s="38">
        <f>H60/D60*100</f>
        <v>98.57289255614255</v>
      </c>
      <c r="M60" s="38">
        <f>I60/E60*100</f>
        <v>99.9996209263801</v>
      </c>
    </row>
    <row r="61" spans="1:13" ht="16.5" customHeight="1">
      <c r="A61" s="7" t="s">
        <v>6</v>
      </c>
      <c r="B61" s="5"/>
      <c r="C61" s="5"/>
      <c r="D61" s="5"/>
      <c r="E61" s="5"/>
      <c r="F61" s="39"/>
      <c r="G61" s="40"/>
      <c r="H61" s="40"/>
      <c r="I61" s="40"/>
      <c r="J61" s="38"/>
      <c r="K61" s="38"/>
      <c r="L61" s="38"/>
      <c r="M61" s="38"/>
    </row>
    <row r="62" spans="1:13" ht="18.75" customHeight="1">
      <c r="A62" s="7" t="s">
        <v>14</v>
      </c>
      <c r="B62" s="5">
        <f>SUM(C62:D62)</f>
        <v>208866.8</v>
      </c>
      <c r="C62" s="5">
        <v>176671</v>
      </c>
      <c r="D62" s="5">
        <v>32195.8</v>
      </c>
      <c r="E62" s="5">
        <v>25973.9</v>
      </c>
      <c r="F62" s="39">
        <f>SUM(G62:H62)</f>
        <v>205915.7</v>
      </c>
      <c r="G62" s="40">
        <v>174164.6</v>
      </c>
      <c r="H62" s="40">
        <v>31751.1</v>
      </c>
      <c r="I62" s="40">
        <v>25973.8</v>
      </c>
      <c r="J62" s="38">
        <f t="shared" si="3"/>
        <v>98.58708995398025</v>
      </c>
      <c r="K62" s="38">
        <f t="shared" si="4"/>
        <v>98.5813178167328</v>
      </c>
      <c r="L62" s="38">
        <f>H62/D62*100</f>
        <v>98.61876393815342</v>
      </c>
      <c r="M62" s="38">
        <f>I62/E62*100</f>
        <v>99.99961499813274</v>
      </c>
    </row>
    <row r="63" spans="1:13" ht="18.75" customHeight="1">
      <c r="A63" s="7" t="s">
        <v>19</v>
      </c>
      <c r="B63" s="5">
        <f>SUM(C63:D63)</f>
        <v>15685</v>
      </c>
      <c r="C63" s="5">
        <v>14177.6</v>
      </c>
      <c r="D63" s="5">
        <v>1507.4</v>
      </c>
      <c r="E63" s="5"/>
      <c r="F63" s="39">
        <f>SUM(G63:H63)</f>
        <v>15139.199999999999</v>
      </c>
      <c r="G63" s="40">
        <v>13636.9</v>
      </c>
      <c r="H63" s="40">
        <v>1502.3</v>
      </c>
      <c r="I63" s="40"/>
      <c r="J63" s="38">
        <f t="shared" si="3"/>
        <v>96.5202422696844</v>
      </c>
      <c r="K63" s="38">
        <f t="shared" si="4"/>
        <v>96.18623744498363</v>
      </c>
      <c r="L63" s="38">
        <f>H63/D63*100</f>
        <v>99.66166909911104</v>
      </c>
      <c r="M63" s="38"/>
    </row>
    <row r="64" spans="1:13" ht="15.75" customHeight="1">
      <c r="A64" s="7" t="s">
        <v>15</v>
      </c>
      <c r="B64" s="5">
        <f>SUM(C64:D64)</f>
        <v>35749</v>
      </c>
      <c r="C64" s="5">
        <v>33271.8</v>
      </c>
      <c r="D64" s="5">
        <v>2477.2</v>
      </c>
      <c r="E64" s="5">
        <v>406.2</v>
      </c>
      <c r="F64" s="39">
        <f>SUM(G64:H64)</f>
        <v>35113.700000000004</v>
      </c>
      <c r="G64" s="40">
        <v>32991.3</v>
      </c>
      <c r="H64" s="40">
        <v>2122.4</v>
      </c>
      <c r="I64" s="40">
        <v>406.2</v>
      </c>
      <c r="J64" s="38">
        <f t="shared" si="3"/>
        <v>98.22288735349241</v>
      </c>
      <c r="K64" s="38">
        <f t="shared" si="4"/>
        <v>99.15694371810362</v>
      </c>
      <c r="L64" s="38">
        <f>H64/D64*100</f>
        <v>85.6773776844825</v>
      </c>
      <c r="M64" s="38">
        <f>I64/E64*100</f>
        <v>100</v>
      </c>
    </row>
    <row r="65" spans="1:13" ht="15.75" customHeight="1">
      <c r="A65" s="7" t="s">
        <v>19</v>
      </c>
      <c r="B65" s="5">
        <f>SUM(C65:D65)</f>
        <v>3540.1000000000004</v>
      </c>
      <c r="C65" s="5">
        <v>2529.8</v>
      </c>
      <c r="D65" s="5">
        <v>1010.3</v>
      </c>
      <c r="E65" s="5"/>
      <c r="F65" s="39">
        <f>SUM(G65:H65)</f>
        <v>2906.4</v>
      </c>
      <c r="G65" s="40">
        <v>1979.3</v>
      </c>
      <c r="H65" s="40">
        <v>927.1</v>
      </c>
      <c r="I65" s="40"/>
      <c r="J65" s="38">
        <f t="shared" si="3"/>
        <v>82.0993757238496</v>
      </c>
      <c r="K65" s="38">
        <f t="shared" si="4"/>
        <v>78.23938651276781</v>
      </c>
      <c r="L65" s="38">
        <f>H65/D65*100</f>
        <v>91.764822330001</v>
      </c>
      <c r="M65" s="38"/>
    </row>
    <row r="66" spans="1:13" ht="15.75" customHeight="1">
      <c r="A66" s="7" t="s">
        <v>38</v>
      </c>
      <c r="B66" s="5">
        <f>SUM(C66:D66)</f>
        <v>27961.4</v>
      </c>
      <c r="C66" s="5">
        <v>6037.4</v>
      </c>
      <c r="D66" s="5">
        <v>21924</v>
      </c>
      <c r="E66" s="5"/>
      <c r="F66" s="39">
        <f>SUM(G66:H66)</f>
        <v>27952.9</v>
      </c>
      <c r="G66" s="40">
        <v>6037.1</v>
      </c>
      <c r="H66" s="40">
        <v>21915.8</v>
      </c>
      <c r="I66" s="40"/>
      <c r="J66" s="38">
        <f t="shared" si="3"/>
        <v>99.96960094988091</v>
      </c>
      <c r="K66" s="38">
        <f t="shared" si="4"/>
        <v>99.99503097359792</v>
      </c>
      <c r="L66" s="38">
        <f>H66/D66*100</f>
        <v>99.96259806604634</v>
      </c>
      <c r="M66" s="38"/>
    </row>
    <row r="67" spans="1:13" ht="20.25" customHeight="1">
      <c r="A67" s="8" t="s">
        <v>16</v>
      </c>
      <c r="B67" s="27">
        <f>SUM(B69:B71)</f>
        <v>51549.9</v>
      </c>
      <c r="C67" s="27">
        <f>SUM(C69:C71)</f>
        <v>51549.9</v>
      </c>
      <c r="D67" s="27"/>
      <c r="E67" s="27"/>
      <c r="F67" s="37">
        <f>SUM(F69:F71)</f>
        <v>48848.9</v>
      </c>
      <c r="G67" s="37">
        <f>SUM(G69:G71)</f>
        <v>48848.9</v>
      </c>
      <c r="H67" s="43"/>
      <c r="I67" s="40"/>
      <c r="J67" s="38">
        <f t="shared" si="3"/>
        <v>94.7604166060458</v>
      </c>
      <c r="K67" s="38">
        <f t="shared" si="4"/>
        <v>94.7604166060458</v>
      </c>
      <c r="L67" s="38"/>
      <c r="M67" s="38"/>
    </row>
    <row r="68" spans="1:13" ht="18" customHeight="1">
      <c r="A68" s="7" t="s">
        <v>6</v>
      </c>
      <c r="B68" s="5"/>
      <c r="C68" s="5"/>
      <c r="D68" s="5"/>
      <c r="E68" s="5"/>
      <c r="F68" s="39"/>
      <c r="G68" s="40"/>
      <c r="H68" s="40"/>
      <c r="I68" s="40"/>
      <c r="J68" s="38"/>
      <c r="K68" s="38"/>
      <c r="L68" s="38"/>
      <c r="M68" s="38"/>
    </row>
    <row r="69" spans="1:13" ht="18" customHeight="1">
      <c r="A69" s="7" t="s">
        <v>37</v>
      </c>
      <c r="B69" s="5">
        <f>SUM(C69:D69)</f>
        <v>521.5</v>
      </c>
      <c r="C69" s="5">
        <v>521.5</v>
      </c>
      <c r="D69" s="5"/>
      <c r="E69" s="5"/>
      <c r="F69" s="39">
        <f>SUM(G69:H69)</f>
        <v>521.3</v>
      </c>
      <c r="G69" s="40">
        <v>521.3</v>
      </c>
      <c r="H69" s="40"/>
      <c r="I69" s="40"/>
      <c r="J69" s="38">
        <f t="shared" si="3"/>
        <v>99.96164908916586</v>
      </c>
      <c r="K69" s="38">
        <f t="shared" si="4"/>
        <v>99.96164908916586</v>
      </c>
      <c r="L69" s="38"/>
      <c r="M69" s="38"/>
    </row>
    <row r="70" spans="1:13" ht="22.5" customHeight="1">
      <c r="A70" s="7" t="s">
        <v>36</v>
      </c>
      <c r="B70" s="5">
        <f>SUM(C70:D70)</f>
        <v>8549.4</v>
      </c>
      <c r="C70" s="5">
        <v>8549.4</v>
      </c>
      <c r="D70" s="5"/>
      <c r="E70" s="5"/>
      <c r="F70" s="39">
        <f>SUM(G70:H70)</f>
        <v>8411.1</v>
      </c>
      <c r="G70" s="40">
        <v>8411.1</v>
      </c>
      <c r="H70" s="40"/>
      <c r="I70" s="40"/>
      <c r="J70" s="38">
        <f t="shared" si="3"/>
        <v>98.38234262053479</v>
      </c>
      <c r="K70" s="38">
        <f t="shared" si="4"/>
        <v>98.38234262053479</v>
      </c>
      <c r="L70" s="38"/>
      <c r="M70" s="38"/>
    </row>
    <row r="71" spans="1:13" ht="22.5" customHeight="1">
      <c r="A71" s="16" t="s">
        <v>50</v>
      </c>
      <c r="B71" s="5">
        <f>SUM(C71:D71)</f>
        <v>42479</v>
      </c>
      <c r="C71" s="18">
        <v>42479</v>
      </c>
      <c r="D71" s="18"/>
      <c r="E71" s="18"/>
      <c r="F71" s="39">
        <f>SUM(G71:H71)</f>
        <v>39916.5</v>
      </c>
      <c r="G71" s="40">
        <v>39916.5</v>
      </c>
      <c r="H71" s="40"/>
      <c r="I71" s="40"/>
      <c r="J71" s="38">
        <f t="shared" si="3"/>
        <v>93.9676075237176</v>
      </c>
      <c r="K71" s="38">
        <f t="shared" si="4"/>
        <v>93.9676075237176</v>
      </c>
      <c r="L71" s="38"/>
      <c r="M71" s="38"/>
    </row>
    <row r="72" spans="1:13" ht="40.5" customHeight="1">
      <c r="A72" s="47" t="s">
        <v>63</v>
      </c>
      <c r="B72" s="39">
        <f>SUM(C72:D72)</f>
        <v>35583</v>
      </c>
      <c r="C72" s="39">
        <v>35583</v>
      </c>
      <c r="D72" s="39"/>
      <c r="E72" s="39"/>
      <c r="F72" s="39">
        <f>SUM(G72:H72)</f>
        <v>34767.4</v>
      </c>
      <c r="G72" s="40">
        <v>34767.4</v>
      </c>
      <c r="H72" s="40"/>
      <c r="I72" s="40"/>
      <c r="J72" s="38">
        <f t="shared" si="3"/>
        <v>97.7078942191496</v>
      </c>
      <c r="K72" s="38">
        <f t="shared" si="4"/>
        <v>97.7078942191496</v>
      </c>
      <c r="L72" s="38"/>
      <c r="M72" s="38"/>
    </row>
    <row r="73" spans="1:13" ht="21" customHeight="1">
      <c r="A73" s="19" t="s">
        <v>55</v>
      </c>
      <c r="B73" s="27">
        <f>SUM(B74)</f>
        <v>1629</v>
      </c>
      <c r="C73" s="27">
        <f>SUM(C74)</f>
        <v>1629</v>
      </c>
      <c r="D73" s="27">
        <f>SUM(D74)</f>
        <v>0</v>
      </c>
      <c r="E73" s="36"/>
      <c r="F73" s="37">
        <f>SUM(F74)</f>
        <v>1629</v>
      </c>
      <c r="G73" s="37">
        <f>SUM(G74)</f>
        <v>1629</v>
      </c>
      <c r="H73" s="40"/>
      <c r="I73" s="40"/>
      <c r="J73" s="38">
        <f t="shared" si="3"/>
        <v>100</v>
      </c>
      <c r="K73" s="38">
        <f t="shared" si="4"/>
        <v>100</v>
      </c>
      <c r="L73" s="38"/>
      <c r="M73" s="38"/>
    </row>
    <row r="74" spans="1:13" ht="26.25" customHeight="1">
      <c r="A74" s="16" t="s">
        <v>56</v>
      </c>
      <c r="B74" s="18">
        <f>SUM(C74:D74)</f>
        <v>1629</v>
      </c>
      <c r="C74" s="18">
        <v>1629</v>
      </c>
      <c r="D74" s="18"/>
      <c r="E74" s="18"/>
      <c r="F74" s="39">
        <f>SUM(G74:H74)</f>
        <v>1629</v>
      </c>
      <c r="G74" s="40">
        <v>1629</v>
      </c>
      <c r="H74" s="40"/>
      <c r="I74" s="40"/>
      <c r="J74" s="38">
        <f t="shared" si="3"/>
        <v>100</v>
      </c>
      <c r="K74" s="38">
        <f t="shared" si="4"/>
        <v>100</v>
      </c>
      <c r="L74" s="38"/>
      <c r="M74" s="38"/>
    </row>
    <row r="75" spans="1:13" ht="15.75" customHeight="1" thickBot="1">
      <c r="A75" s="9" t="s">
        <v>17</v>
      </c>
      <c r="B75" s="32">
        <f aca="true" t="shared" si="10" ref="B75:I75">SUM(B10,B23,B31,B36,B41,B43,B54,B60,B67,B20,B73)</f>
        <v>1693282.5999999999</v>
      </c>
      <c r="C75" s="33">
        <f t="shared" si="10"/>
        <v>961401</v>
      </c>
      <c r="D75" s="33">
        <f t="shared" si="10"/>
        <v>731881.6</v>
      </c>
      <c r="E75" s="33">
        <f t="shared" si="10"/>
        <v>80715.70000000001</v>
      </c>
      <c r="F75" s="45">
        <f t="shared" si="10"/>
        <v>1707422.9999999998</v>
      </c>
      <c r="G75" s="45">
        <f t="shared" si="10"/>
        <v>978085.7999999999</v>
      </c>
      <c r="H75" s="45">
        <f t="shared" si="10"/>
        <v>729337.2000000001</v>
      </c>
      <c r="I75" s="45">
        <f t="shared" si="10"/>
        <v>80715.5</v>
      </c>
      <c r="J75" s="46">
        <f>F75/B75*100</f>
        <v>100.83508801188886</v>
      </c>
      <c r="K75" s="46">
        <f>G75/C75*100</f>
        <v>101.73546730240555</v>
      </c>
      <c r="L75" s="46">
        <f>H75/D75*100</f>
        <v>99.6523481393712</v>
      </c>
      <c r="M75" s="46">
        <f>I75/E75*100</f>
        <v>99.99975221673105</v>
      </c>
    </row>
    <row r="76" ht="15.75" customHeight="1">
      <c r="E76" s="20" t="s">
        <v>57</v>
      </c>
    </row>
  </sheetData>
  <mergeCells count="23">
    <mergeCell ref="J6:J8"/>
    <mergeCell ref="K6:K8"/>
    <mergeCell ref="L6:M6"/>
    <mergeCell ref="L7:L8"/>
    <mergeCell ref="M7:M8"/>
    <mergeCell ref="F6:F8"/>
    <mergeCell ref="G6:G8"/>
    <mergeCell ref="H6:I6"/>
    <mergeCell ref="H7:H8"/>
    <mergeCell ref="I7:I8"/>
    <mergeCell ref="A6:A8"/>
    <mergeCell ref="D7:D8"/>
    <mergeCell ref="C6:C8"/>
    <mergeCell ref="B6:B8"/>
    <mergeCell ref="D6:E6"/>
    <mergeCell ref="E7:E8"/>
    <mergeCell ref="B5:E5"/>
    <mergeCell ref="F5:I5"/>
    <mergeCell ref="J5:M5"/>
    <mergeCell ref="C1:D1"/>
    <mergeCell ref="A3:E3"/>
    <mergeCell ref="D2:E2"/>
    <mergeCell ref="I1:K1"/>
  </mergeCells>
  <printOptions/>
  <pageMargins left="0.7874015748031497" right="0.3937007874015748" top="0.984251968503937" bottom="0.5905511811023623" header="0.5118110236220472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Климанова</cp:lastModifiedBy>
  <cp:lastPrinted>2008-04-17T12:30:27Z</cp:lastPrinted>
  <dcterms:created xsi:type="dcterms:W3CDTF">2001-09-06T12:46:44Z</dcterms:created>
  <dcterms:modified xsi:type="dcterms:W3CDTF">2008-04-21T14:29:18Z</dcterms:modified>
  <cp:category/>
  <cp:version/>
  <cp:contentType/>
  <cp:contentStatus/>
</cp:coreProperties>
</file>