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820"/>
  </bookViews>
  <sheets>
    <sheet name="Приложение" sheetId="3" r:id="rId1"/>
  </sheets>
  <calcPr calcId="145621" iterate="1"/>
</workbook>
</file>

<file path=xl/calcChain.xml><?xml version="1.0" encoding="utf-8"?>
<calcChain xmlns="http://schemas.openxmlformats.org/spreadsheetml/2006/main">
  <c r="E37" i="3" l="1"/>
  <c r="E33" i="3"/>
  <c r="C31" i="3"/>
  <c r="C30" i="3"/>
  <c r="C29" i="3"/>
  <c r="E14" i="3"/>
  <c r="G28" i="3"/>
  <c r="C27" i="3"/>
  <c r="D30" i="3"/>
  <c r="F30" i="3"/>
  <c r="F29" i="3"/>
  <c r="C16" i="3"/>
  <c r="C11" i="3"/>
  <c r="D31" i="3"/>
  <c r="G36" i="3"/>
  <c r="F27" i="3"/>
  <c r="F9" i="3"/>
  <c r="G14" i="3"/>
  <c r="G27" i="3" l="1"/>
  <c r="D29" i="3"/>
  <c r="G34" i="3"/>
  <c r="C21" i="3"/>
  <c r="C7" i="3"/>
  <c r="E32" i="3"/>
  <c r="E31" i="3"/>
  <c r="D11" i="3"/>
  <c r="D21" i="3"/>
  <c r="E34" i="3" l="1"/>
  <c r="E28" i="3"/>
  <c r="E27" i="3"/>
  <c r="F21" i="3"/>
  <c r="E30" i="3" l="1"/>
  <c r="G30" i="3"/>
  <c r="G35" i="3"/>
  <c r="G26" i="3"/>
  <c r="G25" i="3"/>
  <c r="G24" i="3"/>
  <c r="G23" i="3"/>
  <c r="G22" i="3"/>
  <c r="G19" i="3"/>
  <c r="G18" i="3"/>
  <c r="G17" i="3"/>
  <c r="G15" i="3"/>
  <c r="G13" i="3"/>
  <c r="G12" i="3"/>
  <c r="G10" i="3"/>
  <c r="G8" i="3"/>
  <c r="F16" i="3"/>
  <c r="D9" i="3"/>
  <c r="E8" i="3"/>
  <c r="E10" i="3"/>
  <c r="E35" i="3"/>
  <c r="E29" i="3" l="1"/>
  <c r="G29" i="3"/>
  <c r="F7" i="3"/>
  <c r="F11" i="3"/>
  <c r="G9" i="3"/>
  <c r="E26" i="3"/>
  <c r="E25" i="3"/>
  <c r="E24" i="3"/>
  <c r="E23" i="3"/>
  <c r="E22" i="3"/>
  <c r="E19" i="3"/>
  <c r="E18" i="3"/>
  <c r="E17" i="3"/>
  <c r="E15" i="3"/>
  <c r="E13" i="3"/>
  <c r="E12" i="3"/>
  <c r="D7" i="3"/>
  <c r="D16" i="3"/>
  <c r="C9" i="3"/>
  <c r="G16" i="3" l="1"/>
  <c r="D6" i="3"/>
  <c r="D5" i="3" s="1"/>
  <c r="D4" i="3" s="1"/>
  <c r="C6" i="3"/>
  <c r="C5" i="3" s="1"/>
  <c r="E9" i="3"/>
  <c r="F6" i="3"/>
  <c r="F5" i="3" s="1"/>
  <c r="F4" i="3" s="1"/>
  <c r="G7" i="3"/>
  <c r="G21" i="3"/>
  <c r="G11" i="3"/>
  <c r="E21" i="3"/>
  <c r="E7" i="3"/>
  <c r="E11" i="3"/>
  <c r="E16" i="3"/>
  <c r="C4" i="3" l="1"/>
  <c r="G6" i="3"/>
  <c r="E6" i="3"/>
  <c r="G4" i="3" l="1"/>
  <c r="G5" i="3"/>
  <c r="E5" i="3"/>
  <c r="E4" i="3" l="1"/>
</calcChain>
</file>

<file path=xl/sharedStrings.xml><?xml version="1.0" encoding="utf-8"?>
<sst xmlns="http://schemas.openxmlformats.org/spreadsheetml/2006/main" count="75" uniqueCount="74">
  <si>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</si>
  <si>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</si>
  <si>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</si>
  <si>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</si>
  <si>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</si>
  <si>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</si>
  <si>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</si>
  <si>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</si>
  <si>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</si>
  <si>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</si>
  <si>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</si>
  <si>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</si>
  <si>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</si>
  <si>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</si>
  <si>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</si>
  <si>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</si>
  <si>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</si>
  <si>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</si>
  <si>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</si>
  <si>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</si>
  <si>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</si>
  <si>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</si>
  <si>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</si>
  <si>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</si>
  <si>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</si>
  <si>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</si>
  <si>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</si>
  <si>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</si>
  <si>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</si>
  <si>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</si>
  <si>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</si>
  <si>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</si>
  <si>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</si>
  <si>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</si>
  <si>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</si>
  <si>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</si>
  <si>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</si>
  <si>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</si>
  <si>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</si>
  <si>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</si>
  <si>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</si>
  <si>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</si>
  <si>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</si>
  <si>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</si>
  <si>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</si>
  <si>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</si>
  <si>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</si>
  <si>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</si>
  <si>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</si>
  <si>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</si>
  <si>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</si>
  <si>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</si>
  <si>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</si>
  <si>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</si>
  <si>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</si>
  <si>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</si>
  <si>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</si>
  <si>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</si>
  <si>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</si>
  <si>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</si>
  <si>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1 05 03010 01 0000 110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</si>
  <si>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</si>
  <si>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</si>
  <si>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</si>
  <si>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</si>
  <si>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t>2 02 19999 00 0000 150</t>
  </si>
  <si>
    <t>Прочие дотации</t>
  </si>
  <si>
    <t>2 07 00 000 00 0000 000</t>
  </si>
  <si>
    <t>ПРОЧИЕ БЕЗВОЗМЕЗДНЫЕ ПОСТУПЛЕНИЯ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</si>
  <si>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01.02.2020 </t>
    </r>
    <r>
      <rPr>
        <b/>
        <sz val="9"/>
        <color rgb="FF000000"/>
        <rFont val="Calibri"/>
        <family val="2"/>
        <charset val="204"/>
      </rPr>
      <t>тыс. руб.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</si>
  <si>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01.01.2021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</si>
  <si>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2020 год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</si>
  <si>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01.01.2021</t>
    </r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</si>
  <si>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01.01.2021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</si>
</sst>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N6" sqref="N6"/>
    </sheetView>
  </sheetViews>
  <sheetFormatPr defaultRowHeight="15" x14ac:dyDescent="0.2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 x14ac:dyDescent="0.25">
      <c r="A1" s="16" t="s">
        <v>73</v>
      </c>
      <c r="B1" s="16"/>
      <c r="C1" s="16"/>
      <c r="D1" s="16"/>
      <c r="E1" s="16"/>
      <c r="F1" s="16"/>
      <c r="G1" s="16"/>
    </row>
    <row r="3" spans="1:14" ht="86.25" customHeight="1" x14ac:dyDescent="0.25">
      <c r="A3" s="5" t="s">
        <v>0</v>
      </c>
      <c r="B3" s="5" t="s">
        <v>1</v>
      </c>
      <c r="C3" s="5" t="s">
        <v>71</v>
      </c>
      <c r="D3" s="2" t="s">
        <v>70</v>
      </c>
      <c r="E3" s="5" t="s">
        <v>72</v>
      </c>
      <c r="F3" s="5" t="s">
        <v>69</v>
      </c>
      <c r="G3" s="5" t="s">
        <v>2</v>
      </c>
      <c r="I3" s="14"/>
    </row>
    <row r="4" spans="1:14" ht="24.95" customHeight="1" x14ac:dyDescent="0.25">
      <c r="A4" s="2"/>
      <c r="B4" s="3" t="s">
        <v>3</v>
      </c>
      <c r="C4" s="4">
        <f>SUM(C5,C29)</f>
        <v>3585495.24</v>
      </c>
      <c r="D4" s="4">
        <f>SUM(D5,D29)</f>
        <v>3618719.89</v>
      </c>
      <c r="E4" s="12">
        <f t="shared" ref="E4" si="0">D4/C4/100%</f>
        <v>1.0092664047156843</v>
      </c>
      <c r="F4" s="4">
        <f>SUM(F5,F29)</f>
        <v>3137209.1399999997</v>
      </c>
      <c r="G4" s="13">
        <f>D4/F4</f>
        <v>1.153483790372994</v>
      </c>
      <c r="H4" s="15"/>
      <c r="I4" s="14"/>
      <c r="K4" s="14"/>
    </row>
    <row r="5" spans="1:14" ht="24.95" customHeight="1" x14ac:dyDescent="0.25">
      <c r="A5" s="5" t="s">
        <v>4</v>
      </c>
      <c r="B5" s="3" t="s">
        <v>5</v>
      </c>
      <c r="C5" s="4">
        <f>SUM(C6,C21)</f>
        <v>1583617</v>
      </c>
      <c r="D5" s="4">
        <f>SUM(D6,D21)</f>
        <v>1632990.92</v>
      </c>
      <c r="E5" s="12">
        <f t="shared" ref="E5" si="1">D5/C5/100%</f>
        <v>1.0311779426464858</v>
      </c>
      <c r="F5" s="4">
        <f>SUM(F6,F21)</f>
        <v>1514691.5699999998</v>
      </c>
      <c r="G5" s="13">
        <f t="shared" ref="G5:G36" si="2">D5/F5</f>
        <v>1.078101279721257</v>
      </c>
      <c r="H5" s="14"/>
      <c r="I5" s="15"/>
    </row>
    <row r="6" spans="1:14" ht="24.95" customHeight="1" x14ac:dyDescent="0.25">
      <c r="A6" s="5"/>
      <c r="B6" s="6" t="s">
        <v>6</v>
      </c>
      <c r="C6" s="7">
        <f>SUM(C7,C9,C11,C16,C19:C20)</f>
        <v>1155074.2</v>
      </c>
      <c r="D6" s="7">
        <f>SUM(D7,D9,D11,D16,D19:D20)</f>
        <v>1200447.23</v>
      </c>
      <c r="E6" s="10">
        <f t="shared" ref="E6:E10" si="3">D6/C6/100%</f>
        <v>1.0392814851201768</v>
      </c>
      <c r="F6" s="7">
        <f>SUM(F7,F9,F11,F16,F19:F20)</f>
        <v>1115279.0499999998</v>
      </c>
      <c r="G6" s="11">
        <f t="shared" si="2"/>
        <v>1.0763649061640674</v>
      </c>
    </row>
    <row r="7" spans="1:14" ht="24.95" customHeight="1" x14ac:dyDescent="0.25">
      <c r="A7" s="5" t="s">
        <v>7</v>
      </c>
      <c r="B7" s="3" t="s">
        <v>8</v>
      </c>
      <c r="C7" s="4">
        <f>SUM(C8)</f>
        <v>452081</v>
      </c>
      <c r="D7" s="4">
        <f>SUM(D8)</f>
        <v>481819.9</v>
      </c>
      <c r="E7" s="12">
        <f t="shared" si="3"/>
        <v>1.0657822381387407</v>
      </c>
      <c r="F7" s="4">
        <f>SUM(F8)</f>
        <v>389724.97</v>
      </c>
      <c r="G7" s="13">
        <f t="shared" si="2"/>
        <v>1.236307491408621</v>
      </c>
    </row>
    <row r="8" spans="1:14" ht="24.95" customHeight="1" x14ac:dyDescent="0.25">
      <c r="A8" s="2" t="s">
        <v>9</v>
      </c>
      <c r="B8" s="6" t="s">
        <v>10</v>
      </c>
      <c r="C8" s="7">
        <v>452081</v>
      </c>
      <c r="D8" s="8">
        <v>481819.9</v>
      </c>
      <c r="E8" s="10">
        <f t="shared" si="3"/>
        <v>1.0657822381387407</v>
      </c>
      <c r="F8" s="8">
        <v>389724.97</v>
      </c>
      <c r="G8" s="11">
        <f t="shared" si="2"/>
        <v>1.236307491408621</v>
      </c>
    </row>
    <row r="9" spans="1:14" ht="24.95" customHeight="1" x14ac:dyDescent="0.25">
      <c r="A9" s="5" t="s">
        <v>11</v>
      </c>
      <c r="B9" s="3" t="s">
        <v>12</v>
      </c>
      <c r="C9" s="4">
        <f>SUM(C10)</f>
        <v>3632</v>
      </c>
      <c r="D9" s="4">
        <f>SUM(D10)</f>
        <v>3557.7</v>
      </c>
      <c r="E9" s="12">
        <f t="shared" si="3"/>
        <v>0.97954295154185012</v>
      </c>
      <c r="F9" s="4">
        <f>SUM(F10)</f>
        <v>4317.59</v>
      </c>
      <c r="G9" s="13">
        <f t="shared" si="2"/>
        <v>0.82400135260643081</v>
      </c>
      <c r="N9" s="15"/>
    </row>
    <row r="10" spans="1:14" ht="24.95" customHeight="1" x14ac:dyDescent="0.25">
      <c r="A10" s="2" t="s">
        <v>13</v>
      </c>
      <c r="B10" s="6" t="s">
        <v>14</v>
      </c>
      <c r="C10" s="7">
        <v>3632</v>
      </c>
      <c r="D10" s="7">
        <v>3557.7</v>
      </c>
      <c r="E10" s="10">
        <f t="shared" si="3"/>
        <v>0.97954295154185012</v>
      </c>
      <c r="F10" s="7">
        <v>4317.59</v>
      </c>
      <c r="G10" s="11">
        <f t="shared" si="2"/>
        <v>0.82400135260643081</v>
      </c>
      <c r="I10" s="14"/>
      <c r="N10" s="14"/>
    </row>
    <row r="11" spans="1:14" ht="24.95" customHeight="1" x14ac:dyDescent="0.25">
      <c r="A11" s="5" t="s">
        <v>15</v>
      </c>
      <c r="B11" s="3" t="s">
        <v>16</v>
      </c>
      <c r="C11" s="4">
        <f>SUM(C12:C15)</f>
        <v>404823.4</v>
      </c>
      <c r="D11" s="4">
        <f>SUM(D12:D15)</f>
        <v>418157.11</v>
      </c>
      <c r="E11" s="12">
        <f t="shared" ref="E11:E18" si="4">D11/C11/100%</f>
        <v>1.0329371029441479</v>
      </c>
      <c r="F11" s="4">
        <f>SUM(F12:F15)</f>
        <v>412596.33999999997</v>
      </c>
      <c r="G11" s="13">
        <f t="shared" si="2"/>
        <v>1.0134775068533086</v>
      </c>
      <c r="N11" s="14"/>
    </row>
    <row r="12" spans="1:14" ht="24.95" customHeight="1" x14ac:dyDescent="0.25">
      <c r="A12" s="2" t="s">
        <v>17</v>
      </c>
      <c r="B12" s="6" t="s">
        <v>18</v>
      </c>
      <c r="C12" s="7">
        <v>339021</v>
      </c>
      <c r="D12" s="8">
        <v>349498.7</v>
      </c>
      <c r="E12" s="10">
        <f t="shared" si="4"/>
        <v>1.0309057551007166</v>
      </c>
      <c r="F12" s="8">
        <v>332897.26</v>
      </c>
      <c r="G12" s="11">
        <f t="shared" si="2"/>
        <v>1.0498695603562493</v>
      </c>
    </row>
    <row r="13" spans="1:14" ht="24.95" customHeight="1" x14ac:dyDescent="0.25">
      <c r="A13" s="2" t="s">
        <v>51</v>
      </c>
      <c r="B13" s="6" t="s">
        <v>48</v>
      </c>
      <c r="C13" s="7">
        <v>41131</v>
      </c>
      <c r="D13" s="8">
        <v>41432.800000000003</v>
      </c>
      <c r="E13" s="10">
        <f t="shared" si="4"/>
        <v>1.007337531302424</v>
      </c>
      <c r="F13" s="8">
        <v>59297.09</v>
      </c>
      <c r="G13" s="11">
        <f t="shared" si="2"/>
        <v>0.69873243358147941</v>
      </c>
    </row>
    <row r="14" spans="1:14" ht="24.95" customHeight="1" x14ac:dyDescent="0.25">
      <c r="A14" s="2" t="s">
        <v>60</v>
      </c>
      <c r="B14" s="6" t="s">
        <v>61</v>
      </c>
      <c r="C14" s="7">
        <v>16.399999999999999</v>
      </c>
      <c r="D14" s="8">
        <v>16.41</v>
      </c>
      <c r="E14" s="10">
        <f t="shared" si="4"/>
        <v>1.0006097560975611</v>
      </c>
      <c r="F14" s="8">
        <v>50.7</v>
      </c>
      <c r="G14" s="11">
        <f t="shared" si="2"/>
        <v>0.32366863905325444</v>
      </c>
    </row>
    <row r="15" spans="1:14" ht="24.95" customHeight="1" x14ac:dyDescent="0.25">
      <c r="A15" s="2" t="s">
        <v>49</v>
      </c>
      <c r="B15" s="6" t="s">
        <v>50</v>
      </c>
      <c r="C15" s="7">
        <v>24655</v>
      </c>
      <c r="D15" s="8">
        <v>27209.200000000001</v>
      </c>
      <c r="E15" s="10">
        <f t="shared" si="4"/>
        <v>1.1035976475359968</v>
      </c>
      <c r="F15" s="8">
        <v>20351.29</v>
      </c>
      <c r="G15" s="11">
        <f t="shared" si="2"/>
        <v>1.3369766732231716</v>
      </c>
    </row>
    <row r="16" spans="1:14" ht="24.95" customHeight="1" x14ac:dyDescent="0.25">
      <c r="A16" s="5" t="s">
        <v>19</v>
      </c>
      <c r="B16" s="3" t="s">
        <v>20</v>
      </c>
      <c r="C16" s="4">
        <f>SUM(C17:C18)</f>
        <v>277525</v>
      </c>
      <c r="D16" s="4">
        <f>SUM(D17:D18)</f>
        <v>279933.90000000002</v>
      </c>
      <c r="E16" s="12">
        <f t="shared" si="4"/>
        <v>1.0086799387442573</v>
      </c>
      <c r="F16" s="4">
        <f>SUM(F17:F18)</f>
        <v>291632.28999999998</v>
      </c>
      <c r="G16" s="13">
        <f t="shared" si="2"/>
        <v>0.95988650639474815</v>
      </c>
    </row>
    <row r="17" spans="1:9" ht="24.95" customHeight="1" x14ac:dyDescent="0.25">
      <c r="A17" s="2" t="s">
        <v>45</v>
      </c>
      <c r="B17" s="6" t="s">
        <v>44</v>
      </c>
      <c r="C17" s="7">
        <v>121662</v>
      </c>
      <c r="D17" s="8">
        <v>124376.6</v>
      </c>
      <c r="E17" s="10">
        <f t="shared" si="4"/>
        <v>1.0223126366490769</v>
      </c>
      <c r="F17" s="8">
        <v>109632.39</v>
      </c>
      <c r="G17" s="11">
        <f t="shared" si="2"/>
        <v>1.1344877184561972</v>
      </c>
    </row>
    <row r="18" spans="1:9" ht="24.95" customHeight="1" x14ac:dyDescent="0.25">
      <c r="A18" s="2" t="s">
        <v>47</v>
      </c>
      <c r="B18" s="6" t="s">
        <v>46</v>
      </c>
      <c r="C18" s="7">
        <v>155863</v>
      </c>
      <c r="D18" s="7">
        <v>155557.29999999999</v>
      </c>
      <c r="E18" s="10">
        <f t="shared" si="4"/>
        <v>0.99803866215843395</v>
      </c>
      <c r="F18" s="7">
        <v>181999.9</v>
      </c>
      <c r="G18" s="11">
        <f t="shared" si="2"/>
        <v>0.85471090918181825</v>
      </c>
    </row>
    <row r="19" spans="1:9" ht="24.95" customHeight="1" x14ac:dyDescent="0.25">
      <c r="A19" s="5" t="s">
        <v>21</v>
      </c>
      <c r="B19" s="3" t="s">
        <v>22</v>
      </c>
      <c r="C19" s="4">
        <v>17016</v>
      </c>
      <c r="D19" s="9">
        <v>16981.8</v>
      </c>
      <c r="E19" s="12">
        <f t="shared" ref="E19" si="5">D19/C19/100%</f>
        <v>0.99799012693935119</v>
      </c>
      <c r="F19" s="9">
        <v>17002.39</v>
      </c>
      <c r="G19" s="13">
        <f t="shared" si="2"/>
        <v>0.99878899378263875</v>
      </c>
    </row>
    <row r="20" spans="1:9" ht="24.95" customHeight="1" x14ac:dyDescent="0.25">
      <c r="A20" s="5" t="s">
        <v>23</v>
      </c>
      <c r="B20" s="3" t="s">
        <v>24</v>
      </c>
      <c r="C20" s="4">
        <v>-3.2</v>
      </c>
      <c r="D20" s="9">
        <v>-3.18</v>
      </c>
      <c r="E20" s="12">
        <v>0</v>
      </c>
      <c r="F20" s="9">
        <v>5.47</v>
      </c>
      <c r="G20" s="13">
        <v>0</v>
      </c>
    </row>
    <row r="21" spans="1:9" ht="24.95" customHeight="1" x14ac:dyDescent="0.25">
      <c r="A21" s="2"/>
      <c r="B21" s="6" t="s">
        <v>25</v>
      </c>
      <c r="C21" s="4">
        <f>SUM(C22:C27)</f>
        <v>428542.8</v>
      </c>
      <c r="D21" s="4">
        <f>SUM(D22:D27)</f>
        <v>432543.69000000006</v>
      </c>
      <c r="E21" s="12">
        <f t="shared" ref="E21:E25" si="6">D21/C21/100%</f>
        <v>1.0093360336470478</v>
      </c>
      <c r="F21" s="4">
        <f>SUM(F22:F27)</f>
        <v>399412.51999999996</v>
      </c>
      <c r="G21" s="13">
        <f t="shared" si="2"/>
        <v>1.082949753302676</v>
      </c>
    </row>
    <row r="22" spans="1:9" ht="24.95" customHeight="1" x14ac:dyDescent="0.25">
      <c r="A22" s="5" t="s">
        <v>26</v>
      </c>
      <c r="B22" s="3" t="s">
        <v>27</v>
      </c>
      <c r="C22" s="4">
        <v>275602.8</v>
      </c>
      <c r="D22" s="9">
        <v>276730.40000000002</v>
      </c>
      <c r="E22" s="12">
        <f t="shared" si="6"/>
        <v>1.0040913952978707</v>
      </c>
      <c r="F22" s="9">
        <v>300323.15999999997</v>
      </c>
      <c r="G22" s="13">
        <f t="shared" si="2"/>
        <v>0.92144208924812876</v>
      </c>
    </row>
    <row r="23" spans="1:9" ht="24.95" customHeight="1" x14ac:dyDescent="0.25">
      <c r="A23" s="5" t="s">
        <v>28</v>
      </c>
      <c r="B23" s="3" t="s">
        <v>29</v>
      </c>
      <c r="C23" s="4">
        <v>292</v>
      </c>
      <c r="D23" s="9">
        <v>291.89999999999998</v>
      </c>
      <c r="E23" s="12">
        <f t="shared" si="6"/>
        <v>0.99965753424657522</v>
      </c>
      <c r="F23" s="9">
        <v>512.69000000000005</v>
      </c>
      <c r="G23" s="13">
        <f t="shared" si="2"/>
        <v>0.56934989954943527</v>
      </c>
    </row>
    <row r="24" spans="1:9" ht="24.95" customHeight="1" x14ac:dyDescent="0.25">
      <c r="A24" s="5" t="s">
        <v>30</v>
      </c>
      <c r="B24" s="3" t="s">
        <v>31</v>
      </c>
      <c r="C24" s="4">
        <v>13387</v>
      </c>
      <c r="D24" s="9">
        <v>13748.4</v>
      </c>
      <c r="E24" s="12">
        <f t="shared" si="6"/>
        <v>1.0269963397325763</v>
      </c>
      <c r="F24" s="9">
        <v>12629.02</v>
      </c>
      <c r="G24" s="13">
        <f t="shared" si="2"/>
        <v>1.08863553941636</v>
      </c>
    </row>
    <row r="25" spans="1:9" ht="24.95" customHeight="1" x14ac:dyDescent="0.25">
      <c r="A25" s="5" t="s">
        <v>32</v>
      </c>
      <c r="B25" s="3" t="s">
        <v>33</v>
      </c>
      <c r="C25" s="4">
        <v>130654</v>
      </c>
      <c r="D25" s="9">
        <v>132775.5</v>
      </c>
      <c r="E25" s="12">
        <f t="shared" si="6"/>
        <v>1.016237543435333</v>
      </c>
      <c r="F25" s="9">
        <v>47795.59</v>
      </c>
      <c r="G25" s="13">
        <f t="shared" si="2"/>
        <v>2.7779864209229346</v>
      </c>
    </row>
    <row r="26" spans="1:9" ht="24.95" customHeight="1" x14ac:dyDescent="0.25">
      <c r="A26" s="5" t="s">
        <v>34</v>
      </c>
      <c r="B26" s="3" t="s">
        <v>35</v>
      </c>
      <c r="C26" s="4">
        <v>3495</v>
      </c>
      <c r="D26" s="9">
        <v>3884.69</v>
      </c>
      <c r="E26" s="12">
        <f t="shared" ref="E26:E28" si="7">D26/C26/100%</f>
        <v>1.1114992846924177</v>
      </c>
      <c r="F26" s="9">
        <v>34718.870000000003</v>
      </c>
      <c r="G26" s="13">
        <f t="shared" si="2"/>
        <v>0.11188987429602403</v>
      </c>
    </row>
    <row r="27" spans="1:9" ht="24.95" customHeight="1" x14ac:dyDescent="0.25">
      <c r="A27" s="5" t="s">
        <v>52</v>
      </c>
      <c r="B27" s="3" t="s">
        <v>53</v>
      </c>
      <c r="C27" s="9">
        <f>SUM(C28)</f>
        <v>5112</v>
      </c>
      <c r="D27" s="9">
        <v>5112.8</v>
      </c>
      <c r="E27" s="12">
        <f t="shared" si="7"/>
        <v>1.0001564945226917</v>
      </c>
      <c r="F27" s="9">
        <f>SUM(F28)</f>
        <v>3433.19</v>
      </c>
      <c r="G27" s="13">
        <f t="shared" si="2"/>
        <v>1.4892272201655021</v>
      </c>
    </row>
    <row r="28" spans="1:9" ht="24.95" customHeight="1" x14ac:dyDescent="0.25">
      <c r="A28" s="2" t="s">
        <v>62</v>
      </c>
      <c r="B28" s="6" t="s">
        <v>54</v>
      </c>
      <c r="C28" s="7">
        <v>5112</v>
      </c>
      <c r="D28" s="9">
        <v>5112.8</v>
      </c>
      <c r="E28" s="10">
        <f t="shared" si="7"/>
        <v>1.0001564945226917</v>
      </c>
      <c r="F28" s="8">
        <v>3433.19</v>
      </c>
      <c r="G28" s="13">
        <f t="shared" si="2"/>
        <v>1.4892272201655021</v>
      </c>
    </row>
    <row r="29" spans="1:9" ht="24.95" customHeight="1" x14ac:dyDescent="0.25">
      <c r="A29" s="5" t="s">
        <v>36</v>
      </c>
      <c r="B29" s="3" t="s">
        <v>37</v>
      </c>
      <c r="C29" s="9">
        <f>SUM(C32:C38)</f>
        <v>2001878.2400000002</v>
      </c>
      <c r="D29" s="9">
        <f>SUM(D32:D38)</f>
        <v>1985728.9700000002</v>
      </c>
      <c r="E29" s="12">
        <f t="shared" ref="E29:E37" si="8">D29/C29/100%</f>
        <v>0.99193294093650775</v>
      </c>
      <c r="F29" s="9">
        <f>SUM(F34:F38)</f>
        <v>1622517.5699999998</v>
      </c>
      <c r="G29" s="13">
        <f t="shared" si="2"/>
        <v>1.2238566821806438</v>
      </c>
      <c r="H29" s="14"/>
      <c r="I29" s="14"/>
    </row>
    <row r="30" spans="1:9" ht="24.95" customHeight="1" x14ac:dyDescent="0.25">
      <c r="A30" s="5" t="s">
        <v>38</v>
      </c>
      <c r="B30" s="3" t="s">
        <v>39</v>
      </c>
      <c r="C30" s="9">
        <f>SUM(C32:C36)</f>
        <v>2002581.1400000001</v>
      </c>
      <c r="D30" s="9">
        <f>SUM(D32:D36)</f>
        <v>1986431.87</v>
      </c>
      <c r="E30" s="12">
        <f t="shared" si="8"/>
        <v>0.99193577245014897</v>
      </c>
      <c r="F30" s="9">
        <f>SUM(F34:F36)</f>
        <v>1628253.67</v>
      </c>
      <c r="G30" s="13">
        <f t="shared" si="2"/>
        <v>1.219976903230318</v>
      </c>
    </row>
    <row r="31" spans="1:9" ht="24.95" customHeight="1" x14ac:dyDescent="0.25">
      <c r="A31" s="5" t="s">
        <v>38</v>
      </c>
      <c r="B31" s="3" t="s">
        <v>57</v>
      </c>
      <c r="C31" s="9">
        <f>SUM(C32:C33)</f>
        <v>3863.3</v>
      </c>
      <c r="D31" s="9">
        <f>SUM(D32)</f>
        <v>215</v>
      </c>
      <c r="E31" s="12">
        <f t="shared" si="8"/>
        <v>5.5651903812802522E-2</v>
      </c>
      <c r="F31" s="9">
        <v>0</v>
      </c>
      <c r="G31" s="13"/>
    </row>
    <row r="32" spans="1:9" ht="24.95" customHeight="1" x14ac:dyDescent="0.25">
      <c r="A32" s="2" t="s">
        <v>58</v>
      </c>
      <c r="B32" s="6" t="s">
        <v>59</v>
      </c>
      <c r="C32" s="8">
        <v>215</v>
      </c>
      <c r="D32" s="8">
        <v>215</v>
      </c>
      <c r="E32" s="12">
        <f t="shared" si="8"/>
        <v>1</v>
      </c>
      <c r="F32" s="8">
        <v>0</v>
      </c>
      <c r="G32" s="13"/>
    </row>
    <row r="33" spans="1:11" ht="24.95" customHeight="1" x14ac:dyDescent="0.25">
      <c r="A33" s="2" t="s">
        <v>65</v>
      </c>
      <c r="B33" s="6" t="s">
        <v>66</v>
      </c>
      <c r="C33" s="8">
        <v>3648.3</v>
      </c>
      <c r="D33" s="8">
        <v>3648.3</v>
      </c>
      <c r="E33" s="12">
        <f t="shared" si="8"/>
        <v>1</v>
      </c>
      <c r="F33" s="8"/>
      <c r="G33" s="13"/>
    </row>
    <row r="34" spans="1:11" ht="24.95" customHeight="1" x14ac:dyDescent="0.25">
      <c r="A34" s="2" t="s">
        <v>55</v>
      </c>
      <c r="B34" s="6" t="s">
        <v>40</v>
      </c>
      <c r="C34" s="8">
        <v>583830.84</v>
      </c>
      <c r="D34" s="8">
        <v>577287.5</v>
      </c>
      <c r="E34" s="12">
        <f t="shared" si="8"/>
        <v>0.98879240432040216</v>
      </c>
      <c r="F34" s="8">
        <v>184748.41</v>
      </c>
      <c r="G34" s="13">
        <f t="shared" si="2"/>
        <v>3.1247224265691922</v>
      </c>
    </row>
    <row r="35" spans="1:11" ht="24.95" customHeight="1" x14ac:dyDescent="0.25">
      <c r="A35" s="2" t="s">
        <v>56</v>
      </c>
      <c r="B35" s="6" t="s">
        <v>41</v>
      </c>
      <c r="C35" s="8">
        <v>1414887</v>
      </c>
      <c r="D35" s="8">
        <v>1405281.07</v>
      </c>
      <c r="E35" s="12">
        <f t="shared" si="8"/>
        <v>0.99321081471523875</v>
      </c>
      <c r="F35" s="8">
        <v>1331658.26</v>
      </c>
      <c r="G35" s="13">
        <f t="shared" si="2"/>
        <v>1.0552865642871467</v>
      </c>
      <c r="I35" s="14"/>
      <c r="J35" s="15"/>
      <c r="K35" s="15"/>
    </row>
    <row r="36" spans="1:11" ht="24.95" customHeight="1" x14ac:dyDescent="0.25">
      <c r="A36" s="5" t="s">
        <v>63</v>
      </c>
      <c r="B36" s="3" t="s">
        <v>64</v>
      </c>
      <c r="C36" s="8">
        <v>0</v>
      </c>
      <c r="D36" s="8">
        <v>0</v>
      </c>
      <c r="E36" s="12"/>
      <c r="F36" s="8">
        <v>111847</v>
      </c>
      <c r="G36" s="13">
        <f t="shared" si="2"/>
        <v>0</v>
      </c>
      <c r="I36" s="14"/>
      <c r="J36" s="15"/>
      <c r="K36" s="15"/>
    </row>
    <row r="37" spans="1:11" ht="24.95" customHeight="1" x14ac:dyDescent="0.25">
      <c r="A37" s="5" t="s">
        <v>67</v>
      </c>
      <c r="B37" s="3" t="s">
        <v>68</v>
      </c>
      <c r="C37" s="9">
        <v>64</v>
      </c>
      <c r="D37" s="8">
        <v>64</v>
      </c>
      <c r="E37" s="12">
        <f t="shared" si="8"/>
        <v>1</v>
      </c>
      <c r="F37" s="8"/>
      <c r="G37" s="13"/>
      <c r="I37" s="14"/>
      <c r="J37" s="15"/>
      <c r="K37" s="15"/>
    </row>
    <row r="38" spans="1:11" ht="36" x14ac:dyDescent="0.25">
      <c r="A38" s="5" t="s">
        <v>42</v>
      </c>
      <c r="B38" s="3" t="s">
        <v>43</v>
      </c>
      <c r="C38" s="9">
        <v>-766.9</v>
      </c>
      <c r="D38" s="9">
        <v>-766.9</v>
      </c>
      <c r="E38" s="12">
        <v>0</v>
      </c>
      <c r="F38" s="9">
        <v>-5736.1</v>
      </c>
      <c r="G38" s="12">
        <v>0</v>
      </c>
      <c r="I38" s="15"/>
      <c r="J38" s="15"/>
      <c r="K38" s="14"/>
    </row>
    <row r="40" spans="1:11" x14ac:dyDescent="0.25">
      <c r="A40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2018-03-27T06:47:25Z</cp:lastPrinted>
  <dcterms:created xsi:type="dcterms:W3CDTF">2017-12-11T14:03:53Z</dcterms:created>
  <dcterms:modified xsi:type="dcterms:W3CDTF">2021-02-11T10:32:04Z</dcterms:modified>
</cp:coreProperties>
</file>