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-330" windowWidth="28770" windowHeight="12960"/>
  </bookViews>
  <sheets>
    <sheet name="Лист1" sheetId="4" r:id="rId1"/>
  </sheets>
  <definedNames>
    <definedName name="_xlnm.Print_Area" localSheetId="0">Лист1!$A$1:$F$1031</definedName>
  </definedNames>
  <calcPr calcId="125725"/>
</workbook>
</file>

<file path=xl/calcChain.xml><?xml version="1.0" encoding="utf-8"?>
<calcChain xmlns="http://schemas.openxmlformats.org/spreadsheetml/2006/main">
  <c r="E703" i="4"/>
  <c r="F623"/>
  <c r="E514"/>
  <c r="E439"/>
  <c r="F992"/>
  <c r="F988"/>
  <c r="E991"/>
  <c r="E990" s="1"/>
  <c r="E989" s="1"/>
  <c r="E987"/>
  <c r="E986" s="1"/>
  <c r="E985" s="1"/>
  <c r="D991"/>
  <c r="D990" s="1"/>
  <c r="D989" s="1"/>
  <c r="D987"/>
  <c r="D986"/>
  <c r="D985" s="1"/>
  <c r="D982"/>
  <c r="D981" s="1"/>
  <c r="D980" s="1"/>
  <c r="D978"/>
  <c r="D977"/>
  <c r="D976" s="1"/>
  <c r="F933"/>
  <c r="E932"/>
  <c r="D932"/>
  <c r="F903"/>
  <c r="E902"/>
  <c r="E901" s="1"/>
  <c r="D902"/>
  <c r="D901" s="1"/>
  <c r="F825"/>
  <c r="E823"/>
  <c r="D823"/>
  <c r="F794"/>
  <c r="E793"/>
  <c r="D793"/>
  <c r="F771"/>
  <c r="E770"/>
  <c r="D770"/>
  <c r="D622"/>
  <c r="F622" s="1"/>
  <c r="E373"/>
  <c r="D373"/>
  <c r="E325"/>
  <c r="E324" s="1"/>
  <c r="F326"/>
  <c r="D325"/>
  <c r="D324" s="1"/>
  <c r="E200"/>
  <c r="D200"/>
  <c r="F985" l="1"/>
  <c r="F770"/>
  <c r="F932"/>
  <c r="D984"/>
  <c r="F989"/>
  <c r="F987"/>
  <c r="F991"/>
  <c r="F990"/>
  <c r="F986"/>
  <c r="E984"/>
  <c r="F984" s="1"/>
  <c r="F793"/>
  <c r="F901"/>
  <c r="F902"/>
  <c r="F325"/>
  <c r="F324"/>
  <c r="E61" l="1"/>
  <c r="E60" s="1"/>
  <c r="E1027"/>
  <c r="E1026" s="1"/>
  <c r="E1024"/>
  <c r="E1023" s="1"/>
  <c r="E1021"/>
  <c r="E1020" s="1"/>
  <c r="E1018"/>
  <c r="E1017" s="1"/>
  <c r="E1014"/>
  <c r="E1013" s="1"/>
  <c r="E1011"/>
  <c r="E1010" s="1"/>
  <c r="E1008"/>
  <c r="E1006"/>
  <c r="E1004"/>
  <c r="E999"/>
  <c r="E997"/>
  <c r="E995"/>
  <c r="E994" s="1"/>
  <c r="E993" s="1"/>
  <c r="E982"/>
  <c r="E981" s="1"/>
  <c r="E980" s="1"/>
  <c r="E978"/>
  <c r="E977" s="1"/>
  <c r="E976" s="1"/>
  <c r="E973"/>
  <c r="E972" s="1"/>
  <c r="E971" s="1"/>
  <c r="E967"/>
  <c r="E966" s="1"/>
  <c r="E965" s="1"/>
  <c r="E963"/>
  <c r="E962" s="1"/>
  <c r="E961" s="1"/>
  <c r="E958"/>
  <c r="E957" s="1"/>
  <c r="E956" s="1"/>
  <c r="E954"/>
  <c r="E953" s="1"/>
  <c r="E952" s="1"/>
  <c r="E950"/>
  <c r="E948"/>
  <c r="E945"/>
  <c r="E944" s="1"/>
  <c r="E941"/>
  <c r="E940" s="1"/>
  <c r="E939" s="1"/>
  <c r="E935"/>
  <c r="E934" s="1"/>
  <c r="E930"/>
  <c r="E929" s="1"/>
  <c r="E927"/>
  <c r="E926" s="1"/>
  <c r="E924"/>
  <c r="E922"/>
  <c r="E917"/>
  <c r="E916" s="1"/>
  <c r="E915" s="1"/>
  <c r="E913"/>
  <c r="E912" s="1"/>
  <c r="E911" s="1"/>
  <c r="E909"/>
  <c r="E908" s="1"/>
  <c r="E906"/>
  <c r="E905" s="1"/>
  <c r="E904" s="1"/>
  <c r="E899"/>
  <c r="E898" s="1"/>
  <c r="E896"/>
  <c r="E895" s="1"/>
  <c r="E894" s="1"/>
  <c r="E891"/>
  <c r="E890" s="1"/>
  <c r="E889" s="1"/>
  <c r="E888" s="1"/>
  <c r="E886"/>
  <c r="E884"/>
  <c r="E880"/>
  <c r="E878"/>
  <c r="E876"/>
  <c r="E872"/>
  <c r="E870"/>
  <c r="E865"/>
  <c r="E864" s="1"/>
  <c r="E863" s="1"/>
  <c r="E860"/>
  <c r="E859" s="1"/>
  <c r="E858" s="1"/>
  <c r="E855"/>
  <c r="E854" s="1"/>
  <c r="E853" s="1"/>
  <c r="E851"/>
  <c r="E850" s="1"/>
  <c r="E849" s="1"/>
  <c r="E846"/>
  <c r="E845" s="1"/>
  <c r="E844" s="1"/>
  <c r="E842"/>
  <c r="E841" s="1"/>
  <c r="E840" s="1"/>
  <c r="E837"/>
  <c r="E836" s="1"/>
  <c r="E835" s="1"/>
  <c r="E833"/>
  <c r="E832" s="1"/>
  <c r="E831" s="1"/>
  <c r="E828"/>
  <c r="E827" s="1"/>
  <c r="E826" s="1"/>
  <c r="E822"/>
  <c r="E821" s="1"/>
  <c r="E816"/>
  <c r="E813"/>
  <c r="E809"/>
  <c r="E808" s="1"/>
  <c r="E805"/>
  <c r="E803"/>
  <c r="E798"/>
  <c r="E797" s="1"/>
  <c r="E791"/>
  <c r="E786"/>
  <c r="E785" s="1"/>
  <c r="E784" s="1"/>
  <c r="E782"/>
  <c r="E781" s="1"/>
  <c r="E780" s="1"/>
  <c r="E778"/>
  <c r="E777" s="1"/>
  <c r="E776" s="1"/>
  <c r="E774"/>
  <c r="E773" s="1"/>
  <c r="E772" s="1"/>
  <c r="E768"/>
  <c r="E762"/>
  <c r="E759"/>
  <c r="E755"/>
  <c r="E754" s="1"/>
  <c r="E753" s="1"/>
  <c r="E751"/>
  <c r="E749"/>
  <c r="E743"/>
  <c r="E742" s="1"/>
  <c r="E741" s="1"/>
  <c r="E738"/>
  <c r="E735"/>
  <c r="E731"/>
  <c r="E730" s="1"/>
  <c r="E729" s="1"/>
  <c r="E727"/>
  <c r="E725"/>
  <c r="E719"/>
  <c r="E717"/>
  <c r="E712"/>
  <c r="E711" s="1"/>
  <c r="E710" s="1"/>
  <c r="E708"/>
  <c r="E707" s="1"/>
  <c r="E706" s="1"/>
  <c r="E700"/>
  <c r="E696"/>
  <c r="E695" s="1"/>
  <c r="E694" s="1"/>
  <c r="E691"/>
  <c r="E688"/>
  <c r="E682"/>
  <c r="E679"/>
  <c r="E676"/>
  <c r="E672"/>
  <c r="E671" s="1"/>
  <c r="E669"/>
  <c r="E668" s="1"/>
  <c r="E665"/>
  <c r="E664" s="1"/>
  <c r="E662"/>
  <c r="E661" s="1"/>
  <c r="E656"/>
  <c r="E655" s="1"/>
  <c r="E653"/>
  <c r="E652" s="1"/>
  <c r="E648"/>
  <c r="E647" s="1"/>
  <c r="E646" s="1"/>
  <c r="E642"/>
  <c r="E639"/>
  <c r="E635"/>
  <c r="E632"/>
  <c r="E627"/>
  <c r="E626" s="1"/>
  <c r="E625" s="1"/>
  <c r="E624" s="1"/>
  <c r="E620"/>
  <c r="E619" s="1"/>
  <c r="E617"/>
  <c r="E615"/>
  <c r="E612"/>
  <c r="E610"/>
  <c r="E605"/>
  <c r="E604" s="1"/>
  <c r="E602"/>
  <c r="E601" s="1"/>
  <c r="E599"/>
  <c r="E598" s="1"/>
  <c r="E596"/>
  <c r="E595" s="1"/>
  <c r="E593"/>
  <c r="E592" s="1"/>
  <c r="E586"/>
  <c r="E585" s="1"/>
  <c r="E583"/>
  <c r="E582" s="1"/>
  <c r="E580"/>
  <c r="E579" s="1"/>
  <c r="E574"/>
  <c r="E573" s="1"/>
  <c r="E571"/>
  <c r="E570" s="1"/>
  <c r="E566"/>
  <c r="E565" s="1"/>
  <c r="E563"/>
  <c r="E562" s="1"/>
  <c r="E560"/>
  <c r="E559" s="1"/>
  <c r="E557"/>
  <c r="E556" s="1"/>
  <c r="E554"/>
  <c r="E553" s="1"/>
  <c r="E549"/>
  <c r="E548" s="1"/>
  <c r="E547" s="1"/>
  <c r="E545"/>
  <c r="E544" s="1"/>
  <c r="E542"/>
  <c r="E541" s="1"/>
  <c r="E539"/>
  <c r="E538" s="1"/>
  <c r="E536"/>
  <c r="E535" s="1"/>
  <c r="E533"/>
  <c r="E532" s="1"/>
  <c r="E530"/>
  <c r="E529" s="1"/>
  <c r="E524"/>
  <c r="E523" s="1"/>
  <c r="E521"/>
  <c r="E520" s="1"/>
  <c r="E517"/>
  <c r="E516" s="1"/>
  <c r="E513"/>
  <c r="E511"/>
  <c r="E510" s="1"/>
  <c r="E508"/>
  <c r="E507" s="1"/>
  <c r="E505"/>
  <c r="E504" s="1"/>
  <c r="E500"/>
  <c r="E498"/>
  <c r="E496"/>
  <c r="E493"/>
  <c r="E492" s="1"/>
  <c r="E490"/>
  <c r="E489" s="1"/>
  <c r="E487"/>
  <c r="E486" s="1"/>
  <c r="E482"/>
  <c r="E481" s="1"/>
  <c r="E479"/>
  <c r="E478" s="1"/>
  <c r="E476"/>
  <c r="E475" s="1"/>
  <c r="E469"/>
  <c r="E466"/>
  <c r="E463"/>
  <c r="E462" s="1"/>
  <c r="E461" s="1"/>
  <c r="E459"/>
  <c r="E458" s="1"/>
  <c r="E456"/>
  <c r="E455" s="1"/>
  <c r="E453"/>
  <c r="E452" s="1"/>
  <c r="E448"/>
  <c r="E447" s="1"/>
  <c r="E446" s="1"/>
  <c r="E445" s="1"/>
  <c r="E443"/>
  <c r="E442" s="1"/>
  <c r="E441" s="1"/>
  <c r="E437"/>
  <c r="E434"/>
  <c r="E432"/>
  <c r="E429"/>
  <c r="E427"/>
  <c r="E425"/>
  <c r="E422"/>
  <c r="E419" s="1"/>
  <c r="E420"/>
  <c r="E417"/>
  <c r="E416" s="1"/>
  <c r="E415" s="1"/>
  <c r="E411"/>
  <c r="E410" s="1"/>
  <c r="E408"/>
  <c r="E407" s="1"/>
  <c r="E402"/>
  <c r="E399"/>
  <c r="E398"/>
  <c r="E397" s="1"/>
  <c r="E396" s="1"/>
  <c r="E393"/>
  <c r="E390"/>
  <c r="E386"/>
  <c r="E383"/>
  <c r="E380"/>
  <c r="E378"/>
  <c r="E376"/>
  <c r="E372"/>
  <c r="E367"/>
  <c r="E365"/>
  <c r="E361"/>
  <c r="E359"/>
  <c r="E354"/>
  <c r="E352"/>
  <c r="E347"/>
  <c r="E345"/>
  <c r="E343"/>
  <c r="E338"/>
  <c r="E336"/>
  <c r="E331"/>
  <c r="E330" s="1"/>
  <c r="E328"/>
  <c r="E327" s="1"/>
  <c r="E320"/>
  <c r="E319" s="1"/>
  <c r="E318" s="1"/>
  <c r="E316"/>
  <c r="E315" s="1"/>
  <c r="E314" s="1"/>
  <c r="E312"/>
  <c r="E310"/>
  <c r="E304"/>
  <c r="E302"/>
  <c r="E299"/>
  <c r="E296"/>
  <c r="E295" s="1"/>
  <c r="E294" s="1"/>
  <c r="E290"/>
  <c r="E289" s="1"/>
  <c r="E288" s="1"/>
  <c r="E286"/>
  <c r="E285" s="1"/>
  <c r="E284" s="1"/>
  <c r="E280"/>
  <c r="E279" s="1"/>
  <c r="E278" s="1"/>
  <c r="E277" s="1"/>
  <c r="E276" s="1"/>
  <c r="E273"/>
  <c r="E272" s="1"/>
  <c r="E271" s="1"/>
  <c r="E270" s="1"/>
  <c r="E268"/>
  <c r="E267" s="1"/>
  <c r="E266" s="1"/>
  <c r="E264"/>
  <c r="E263" s="1"/>
  <c r="E262" s="1"/>
  <c r="E261" s="1"/>
  <c r="E259"/>
  <c r="E257"/>
  <c r="E254"/>
  <c r="E250"/>
  <c r="E248"/>
  <c r="E245"/>
  <c r="E241"/>
  <c r="E240" s="1"/>
  <c r="E238"/>
  <c r="E237" s="1"/>
  <c r="E235"/>
  <c r="E234" s="1"/>
  <c r="E232"/>
  <c r="E231" s="1"/>
  <c r="E229"/>
  <c r="E228" s="1"/>
  <c r="E226"/>
  <c r="E225" s="1"/>
  <c r="E223"/>
  <c r="E222" s="1"/>
  <c r="E218"/>
  <c r="E217" s="1"/>
  <c r="E214"/>
  <c r="E213" s="1"/>
  <c r="E211"/>
  <c r="E210" s="1"/>
  <c r="E208"/>
  <c r="E207" s="1"/>
  <c r="E199"/>
  <c r="E203"/>
  <c r="E201"/>
  <c r="E197"/>
  <c r="E196" s="1"/>
  <c r="E195" s="1"/>
  <c r="E193"/>
  <c r="E192" s="1"/>
  <c r="E190"/>
  <c r="E186"/>
  <c r="E185" s="1"/>
  <c r="E184" s="1"/>
  <c r="E182"/>
  <c r="E181" s="1"/>
  <c r="E180" s="1"/>
  <c r="E177"/>
  <c r="E176" s="1"/>
  <c r="E174"/>
  <c r="E170"/>
  <c r="E169" s="1"/>
  <c r="E168" s="1"/>
  <c r="E167" s="1"/>
  <c r="E165"/>
  <c r="E164" s="1"/>
  <c r="E163" s="1"/>
  <c r="E161"/>
  <c r="E159"/>
  <c r="E156"/>
  <c r="E153"/>
  <c r="E151"/>
  <c r="E148"/>
  <c r="E145"/>
  <c r="E143"/>
  <c r="E140"/>
  <c r="E137"/>
  <c r="E136" s="1"/>
  <c r="E133"/>
  <c r="E132" s="1"/>
  <c r="E130"/>
  <c r="E128"/>
  <c r="E125"/>
  <c r="E118"/>
  <c r="E117" s="1"/>
  <c r="E116" s="1"/>
  <c r="E115" s="1"/>
  <c r="E114" s="1"/>
  <c r="E112"/>
  <c r="E110"/>
  <c r="E109" s="1"/>
  <c r="E104"/>
  <c r="E103" s="1"/>
  <c r="E102" s="1"/>
  <c r="E100"/>
  <c r="E99" s="1"/>
  <c r="E98" s="1"/>
  <c r="E96"/>
  <c r="E95" s="1"/>
  <c r="E94" s="1"/>
  <c r="E92"/>
  <c r="E91" s="1"/>
  <c r="E90" s="1"/>
  <c r="E89" s="1"/>
  <c r="E86"/>
  <c r="E83"/>
  <c r="E82" s="1"/>
  <c r="E80"/>
  <c r="E78"/>
  <c r="E73"/>
  <c r="E72" s="1"/>
  <c r="E70"/>
  <c r="E69" s="1"/>
  <c r="E67"/>
  <c r="E66" s="1"/>
  <c r="E64"/>
  <c r="E63" s="1"/>
  <c r="E58"/>
  <c r="E53"/>
  <c r="E52" s="1"/>
  <c r="E50"/>
  <c r="E48"/>
  <c r="E45"/>
  <c r="E39"/>
  <c r="E38" s="1"/>
  <c r="E37" s="1"/>
  <c r="E36" s="1"/>
  <c r="E34"/>
  <c r="E33" s="1"/>
  <c r="E31"/>
  <c r="E30" s="1"/>
  <c r="E28"/>
  <c r="E27" s="1"/>
  <c r="E23"/>
  <c r="E22" s="1"/>
  <c r="E21" s="1"/>
  <c r="E19"/>
  <c r="E18" s="1"/>
  <c r="E17" s="1"/>
  <c r="E15"/>
  <c r="E14" s="1"/>
  <c r="E13" s="1"/>
  <c r="E969" l="1"/>
  <c r="E970"/>
  <c r="E431"/>
  <c r="E283"/>
  <c r="E282" s="1"/>
  <c r="E256"/>
  <c r="E591"/>
  <c r="E660"/>
  <c r="E790"/>
  <c r="E789" s="1"/>
  <c r="E788" s="1"/>
  <c r="E767"/>
  <c r="E766" s="1"/>
  <c r="E765" s="1"/>
  <c r="E436"/>
  <c r="E569"/>
  <c r="E568" s="1"/>
  <c r="E351"/>
  <c r="E350" s="1"/>
  <c r="E301"/>
  <c r="E298" s="1"/>
  <c r="E293" s="1"/>
  <c r="E292" s="1"/>
  <c r="E335"/>
  <c r="E334" s="1"/>
  <c r="E333" s="1"/>
  <c r="E342"/>
  <c r="E341" s="1"/>
  <c r="E340" s="1"/>
  <c r="E323"/>
  <c r="E382"/>
  <c r="E495"/>
  <c r="E485" s="1"/>
  <c r="E484" s="1"/>
  <c r="E724"/>
  <c r="E723" s="1"/>
  <c r="E748"/>
  <c r="E747" s="1"/>
  <c r="E947"/>
  <c r="E943" s="1"/>
  <c r="E1003"/>
  <c r="E1002" s="1"/>
  <c r="E389"/>
  <c r="E1016"/>
  <c r="E609"/>
  <c r="E631"/>
  <c r="E638"/>
  <c r="E796"/>
  <c r="E795" s="1"/>
  <c r="E802"/>
  <c r="E801" s="1"/>
  <c r="E26"/>
  <c r="E25" s="1"/>
  <c r="E108"/>
  <c r="E107" s="1"/>
  <c r="E142"/>
  <c r="E173"/>
  <c r="E172" s="1"/>
  <c r="E247"/>
  <c r="E244" s="1"/>
  <c r="E243" s="1"/>
  <c r="E758"/>
  <c r="E757" s="1"/>
  <c r="E869"/>
  <c r="E868" s="1"/>
  <c r="E875"/>
  <c r="E874" s="1"/>
  <c r="E424"/>
  <c r="E578"/>
  <c r="E577" s="1"/>
  <c r="E576" s="1"/>
  <c r="E699"/>
  <c r="E698" s="1"/>
  <c r="E590"/>
  <c r="E189"/>
  <c r="E188" s="1"/>
  <c r="E179" s="1"/>
  <c r="E216"/>
  <c r="E309"/>
  <c r="E308" s="1"/>
  <c r="E307" s="1"/>
  <c r="E306" s="1"/>
  <c r="E465"/>
  <c r="E519"/>
  <c r="E614"/>
  <c r="E608" s="1"/>
  <c r="E607" s="1"/>
  <c r="E675"/>
  <c r="E674" s="1"/>
  <c r="E687"/>
  <c r="E686" s="1"/>
  <c r="E716"/>
  <c r="E715" s="1"/>
  <c r="E714" s="1"/>
  <c r="E734"/>
  <c r="E733" s="1"/>
  <c r="E812"/>
  <c r="E811" s="1"/>
  <c r="E883"/>
  <c r="E882" s="1"/>
  <c r="E921"/>
  <c r="E920" s="1"/>
  <c r="E919" s="1"/>
  <c r="E253"/>
  <c r="E252" s="1"/>
  <c r="E358"/>
  <c r="E357" s="1"/>
  <c r="E364"/>
  <c r="E363" s="1"/>
  <c r="E375"/>
  <c r="E371" s="1"/>
  <c r="E370" s="1"/>
  <c r="E503"/>
  <c r="E651"/>
  <c r="E645" s="1"/>
  <c r="E206"/>
  <c r="E158"/>
  <c r="E155" s="1"/>
  <c r="E150"/>
  <c r="E147" s="1"/>
  <c r="E139"/>
  <c r="E127"/>
  <c r="E124" s="1"/>
  <c r="E123" s="1"/>
  <c r="E88"/>
  <c r="E77"/>
  <c r="E76" s="1"/>
  <c r="E75" s="1"/>
  <c r="E57"/>
  <c r="E56" s="1"/>
  <c r="E55" s="1"/>
  <c r="E47"/>
  <c r="E44" s="1"/>
  <c r="E43" s="1"/>
  <c r="E42" s="1"/>
  <c r="E221"/>
  <c r="E220" s="1"/>
  <c r="E474"/>
  <c r="E473" s="1"/>
  <c r="E12"/>
  <c r="E11" s="1"/>
  <c r="E406"/>
  <c r="E405" s="1"/>
  <c r="E528"/>
  <c r="E527" s="1"/>
  <c r="E839"/>
  <c r="E893"/>
  <c r="E451"/>
  <c r="E450" s="1"/>
  <c r="E552"/>
  <c r="E551" s="1"/>
  <c r="E820"/>
  <c r="E848"/>
  <c r="E960"/>
  <c r="E807"/>
  <c r="F16"/>
  <c r="F20"/>
  <c r="F24"/>
  <c r="F29"/>
  <c r="F32"/>
  <c r="F35"/>
  <c r="F40"/>
  <c r="F46"/>
  <c r="F49"/>
  <c r="F51"/>
  <c r="F54"/>
  <c r="F59"/>
  <c r="F62"/>
  <c r="F65"/>
  <c r="F68"/>
  <c r="F71"/>
  <c r="F74"/>
  <c r="F79"/>
  <c r="F81"/>
  <c r="F84"/>
  <c r="F85"/>
  <c r="F87"/>
  <c r="F93"/>
  <c r="F97"/>
  <c r="F101"/>
  <c r="F105"/>
  <c r="F106"/>
  <c r="F111"/>
  <c r="F113"/>
  <c r="F119"/>
  <c r="F120"/>
  <c r="F126"/>
  <c r="F129"/>
  <c r="F131"/>
  <c r="F134"/>
  <c r="F138"/>
  <c r="F141"/>
  <c r="F144"/>
  <c r="F146"/>
  <c r="F149"/>
  <c r="F152"/>
  <c r="F154"/>
  <c r="F157"/>
  <c r="F160"/>
  <c r="F162"/>
  <c r="F166"/>
  <c r="F171"/>
  <c r="F175"/>
  <c r="F178"/>
  <c r="F183"/>
  <c r="F187"/>
  <c r="F191"/>
  <c r="F194"/>
  <c r="F198"/>
  <c r="F202"/>
  <c r="F204"/>
  <c r="F209"/>
  <c r="F212"/>
  <c r="F215"/>
  <c r="F219"/>
  <c r="F224"/>
  <c r="F227"/>
  <c r="F230"/>
  <c r="F233"/>
  <c r="F236"/>
  <c r="F239"/>
  <c r="F242"/>
  <c r="F246"/>
  <c r="F249"/>
  <c r="F251"/>
  <c r="F255"/>
  <c r="F258"/>
  <c r="F260"/>
  <c r="F265"/>
  <c r="F269"/>
  <c r="F274"/>
  <c r="F281"/>
  <c r="F287"/>
  <c r="F291"/>
  <c r="F297"/>
  <c r="F300"/>
  <c r="F303"/>
  <c r="F305"/>
  <c r="F311"/>
  <c r="F313"/>
  <c r="F317"/>
  <c r="F321"/>
  <c r="F329"/>
  <c r="F332"/>
  <c r="F337"/>
  <c r="F339"/>
  <c r="F344"/>
  <c r="F346"/>
  <c r="F348"/>
  <c r="F353"/>
  <c r="F355"/>
  <c r="F360"/>
  <c r="F362"/>
  <c r="F366"/>
  <c r="F368"/>
  <c r="F374"/>
  <c r="F377"/>
  <c r="F379"/>
  <c r="F381"/>
  <c r="F384"/>
  <c r="F385"/>
  <c r="F387"/>
  <c r="F388"/>
  <c r="F391"/>
  <c r="F392"/>
  <c r="F394"/>
  <c r="F395"/>
  <c r="F400"/>
  <c r="F401"/>
  <c r="F403"/>
  <c r="F404"/>
  <c r="F409"/>
  <c r="F412"/>
  <c r="F418"/>
  <c r="F421"/>
  <c r="F423"/>
  <c r="F426"/>
  <c r="F428"/>
  <c r="F430"/>
  <c r="F433"/>
  <c r="F435"/>
  <c r="F438"/>
  <c r="F440"/>
  <c r="F444"/>
  <c r="F449"/>
  <c r="F454"/>
  <c r="F457"/>
  <c r="F460"/>
  <c r="F464"/>
  <c r="F467"/>
  <c r="F468"/>
  <c r="F470"/>
  <c r="F471"/>
  <c r="F477"/>
  <c r="F480"/>
  <c r="F483"/>
  <c r="F488"/>
  <c r="F491"/>
  <c r="F494"/>
  <c r="F497"/>
  <c r="F499"/>
  <c r="F501"/>
  <c r="F506"/>
  <c r="F509"/>
  <c r="F512"/>
  <c r="F515"/>
  <c r="F518"/>
  <c r="F522"/>
  <c r="F525"/>
  <c r="F531"/>
  <c r="F534"/>
  <c r="F537"/>
  <c r="F540"/>
  <c r="F543"/>
  <c r="F546"/>
  <c r="F550"/>
  <c r="F555"/>
  <c r="F558"/>
  <c r="F561"/>
  <c r="F564"/>
  <c r="F567"/>
  <c r="F572"/>
  <c r="F575"/>
  <c r="F581"/>
  <c r="F584"/>
  <c r="F587"/>
  <c r="F588"/>
  <c r="F594"/>
  <c r="F597"/>
  <c r="F600"/>
  <c r="F603"/>
  <c r="F606"/>
  <c r="F611"/>
  <c r="F613"/>
  <c r="F616"/>
  <c r="F618"/>
  <c r="F621"/>
  <c r="F628"/>
  <c r="F633"/>
  <c r="F634"/>
  <c r="F636"/>
  <c r="F637"/>
  <c r="F640"/>
  <c r="F641"/>
  <c r="F643"/>
  <c r="F644"/>
  <c r="F649"/>
  <c r="F650"/>
  <c r="F654"/>
  <c r="F657"/>
  <c r="F663"/>
  <c r="F666"/>
  <c r="F667"/>
  <c r="F670"/>
  <c r="F673"/>
  <c r="F677"/>
  <c r="F678"/>
  <c r="F680"/>
  <c r="F681"/>
  <c r="F683"/>
  <c r="F684"/>
  <c r="F689"/>
  <c r="F690"/>
  <c r="F692"/>
  <c r="F693"/>
  <c r="F697"/>
  <c r="F701"/>
  <c r="F702"/>
  <c r="F704"/>
  <c r="F705"/>
  <c r="F709"/>
  <c r="F713"/>
  <c r="F718"/>
  <c r="F720"/>
  <c r="F726"/>
  <c r="F728"/>
  <c r="F732"/>
  <c r="F736"/>
  <c r="F737"/>
  <c r="F739"/>
  <c r="F740"/>
  <c r="F744"/>
  <c r="F745"/>
  <c r="F750"/>
  <c r="F752"/>
  <c r="F756"/>
  <c r="F760"/>
  <c r="F761"/>
  <c r="F763"/>
  <c r="F764"/>
  <c r="F769"/>
  <c r="F775"/>
  <c r="F779"/>
  <c r="F783"/>
  <c r="F787"/>
  <c r="F792"/>
  <c r="F799"/>
  <c r="F804"/>
  <c r="F806"/>
  <c r="F810"/>
  <c r="F814"/>
  <c r="F815"/>
  <c r="F817"/>
  <c r="F818"/>
  <c r="F824"/>
  <c r="F829"/>
  <c r="F830"/>
  <c r="F834"/>
  <c r="F838"/>
  <c r="F843"/>
  <c r="F847"/>
  <c r="F852"/>
  <c r="F856"/>
  <c r="F857"/>
  <c r="F861"/>
  <c r="F862"/>
  <c r="F866"/>
  <c r="F871"/>
  <c r="F873"/>
  <c r="F877"/>
  <c r="F879"/>
  <c r="F881"/>
  <c r="F885"/>
  <c r="F887"/>
  <c r="F892"/>
  <c r="F897"/>
  <c r="F900"/>
  <c r="F907"/>
  <c r="F910"/>
  <c r="F914"/>
  <c r="F918"/>
  <c r="F923"/>
  <c r="F925"/>
  <c r="F928"/>
  <c r="F931"/>
  <c r="F936"/>
  <c r="F942"/>
  <c r="F946"/>
  <c r="F949"/>
  <c r="F951"/>
  <c r="F955"/>
  <c r="F959"/>
  <c r="F964"/>
  <c r="F968"/>
  <c r="F974"/>
  <c r="F975"/>
  <c r="F979"/>
  <c r="F983"/>
  <c r="F996"/>
  <c r="F998"/>
  <c r="F1000"/>
  <c r="F1005"/>
  <c r="F1007"/>
  <c r="F1009"/>
  <c r="F1012"/>
  <c r="F1015"/>
  <c r="F1019"/>
  <c r="F1022"/>
  <c r="F1025"/>
  <c r="F1028"/>
  <c r="F1029"/>
  <c r="D549"/>
  <c r="F549" s="1"/>
  <c r="E502" l="1"/>
  <c r="E414"/>
  <c r="E413" s="1"/>
  <c r="E369" s="1"/>
  <c r="E685"/>
  <c r="E1030"/>
  <c r="E746"/>
  <c r="E322"/>
  <c r="E356"/>
  <c r="E349" s="1"/>
  <c r="E722"/>
  <c r="E800"/>
  <c r="E659"/>
  <c r="E867"/>
  <c r="E630"/>
  <c r="E629" s="1"/>
  <c r="E589" s="1"/>
  <c r="E938"/>
  <c r="E937" s="1"/>
  <c r="E205"/>
  <c r="E819"/>
  <c r="E526"/>
  <c r="E472"/>
  <c r="E135"/>
  <c r="E122" s="1"/>
  <c r="E121" s="1"/>
  <c r="E41"/>
  <c r="D617"/>
  <c r="F617" s="1"/>
  <c r="D508"/>
  <c r="D439"/>
  <c r="F439" s="1"/>
  <c r="D437"/>
  <c r="D347"/>
  <c r="F347" s="1"/>
  <c r="D345"/>
  <c r="F345" s="1"/>
  <c r="D343"/>
  <c r="F343" s="1"/>
  <c r="D511"/>
  <c r="D880"/>
  <c r="F880" s="1"/>
  <c r="D878"/>
  <c r="F878" s="1"/>
  <c r="D876"/>
  <c r="F876" s="1"/>
  <c r="D429"/>
  <c r="F429" s="1"/>
  <c r="D738"/>
  <c r="F738" s="1"/>
  <c r="D703"/>
  <c r="F703" s="1"/>
  <c r="D596"/>
  <c r="D620"/>
  <c r="D619" s="1"/>
  <c r="E275" l="1"/>
  <c r="E721"/>
  <c r="E658" s="1"/>
  <c r="F437"/>
  <c r="D436"/>
  <c r="F436" s="1"/>
  <c r="D595"/>
  <c r="F595" s="1"/>
  <c r="F596"/>
  <c r="F619"/>
  <c r="F620"/>
  <c r="D510"/>
  <c r="F510" s="1"/>
  <c r="F511"/>
  <c r="D507"/>
  <c r="F507" s="1"/>
  <c r="F508"/>
  <c r="D612"/>
  <c r="F612" s="1"/>
  <c r="D610"/>
  <c r="F610" s="1"/>
  <c r="D865"/>
  <c r="D837"/>
  <c r="E1001" l="1"/>
  <c r="E1031" s="1"/>
  <c r="D864"/>
  <c r="F865"/>
  <c r="D836"/>
  <c r="F837"/>
  <c r="D367"/>
  <c r="F367" s="1"/>
  <c r="D365"/>
  <c r="F365" s="1"/>
  <c r="D361"/>
  <c r="F361" s="1"/>
  <c r="D359"/>
  <c r="D358" l="1"/>
  <c r="F359"/>
  <c r="D835"/>
  <c r="F835" s="1"/>
  <c r="F836"/>
  <c r="D863"/>
  <c r="F863" s="1"/>
  <c r="F864"/>
  <c r="D364"/>
  <c r="D34"/>
  <c r="D31"/>
  <c r="F31" s="1"/>
  <c r="D999"/>
  <c r="F999" s="1"/>
  <c r="D997"/>
  <c r="F997" s="1"/>
  <c r="D995"/>
  <c r="D860"/>
  <c r="D833"/>
  <c r="D338"/>
  <c r="F338" s="1"/>
  <c r="D782"/>
  <c r="D662"/>
  <c r="F995" l="1"/>
  <c r="D994"/>
  <c r="D993" s="1"/>
  <c r="D363"/>
  <c r="F364"/>
  <c r="D781"/>
  <c r="F781" s="1"/>
  <c r="F782"/>
  <c r="D33"/>
  <c r="F33" s="1"/>
  <c r="F34"/>
  <c r="D661"/>
  <c r="F661" s="1"/>
  <c r="F662"/>
  <c r="D859"/>
  <c r="F860"/>
  <c r="D832"/>
  <c r="F833"/>
  <c r="D357"/>
  <c r="F357" s="1"/>
  <c r="F358"/>
  <c r="D609"/>
  <c r="F609" s="1"/>
  <c r="D958"/>
  <c r="D434"/>
  <c r="F434" s="1"/>
  <c r="D432"/>
  <c r="F432" s="1"/>
  <c r="D973"/>
  <c r="F973" s="1"/>
  <c r="D517"/>
  <c r="D963"/>
  <c r="D962" l="1"/>
  <c r="F963"/>
  <c r="D957"/>
  <c r="F957" s="1"/>
  <c r="F958"/>
  <c r="D516"/>
  <c r="F516" s="1"/>
  <c r="F517"/>
  <c r="D442"/>
  <c r="F443"/>
  <c r="D831"/>
  <c r="F831" s="1"/>
  <c r="F832"/>
  <c r="D858"/>
  <c r="F858" s="1"/>
  <c r="F859"/>
  <c r="D356"/>
  <c r="F356" s="1"/>
  <c r="F363"/>
  <c r="D780"/>
  <c r="F780" s="1"/>
  <c r="D431"/>
  <c r="F431" s="1"/>
  <c r="D545"/>
  <c r="D441" l="1"/>
  <c r="F441" s="1"/>
  <c r="F442"/>
  <c r="D544"/>
  <c r="F544" s="1"/>
  <c r="F545"/>
  <c r="D961"/>
  <c r="F961" s="1"/>
  <c r="F962"/>
  <c r="D30"/>
  <c r="F30" s="1"/>
  <c r="D967"/>
  <c r="D320"/>
  <c r="D615"/>
  <c r="D966" l="1"/>
  <c r="F967"/>
  <c r="D319"/>
  <c r="F320"/>
  <c r="D614"/>
  <c r="F614" s="1"/>
  <c r="F615"/>
  <c r="F982"/>
  <c r="D786"/>
  <c r="D566"/>
  <c r="D514"/>
  <c r="D73"/>
  <c r="D70"/>
  <c r="D608" l="1"/>
  <c r="F608" s="1"/>
  <c r="D69"/>
  <c r="F69" s="1"/>
  <c r="F70"/>
  <c r="D785"/>
  <c r="F785" s="1"/>
  <c r="F786"/>
  <c r="D565"/>
  <c r="F565" s="1"/>
  <c r="F566"/>
  <c r="D318"/>
  <c r="F318" s="1"/>
  <c r="F319"/>
  <c r="D513"/>
  <c r="F513" s="1"/>
  <c r="F514"/>
  <c r="D72"/>
  <c r="F72" s="1"/>
  <c r="F73"/>
  <c r="D965"/>
  <c r="F966"/>
  <c r="F980"/>
  <c r="F981"/>
  <c r="D672"/>
  <c r="D712"/>
  <c r="D238"/>
  <c r="D469"/>
  <c r="F469" s="1"/>
  <c r="D466"/>
  <c r="F466" s="1"/>
  <c r="D316"/>
  <c r="D310"/>
  <c r="F310" s="1"/>
  <c r="D28"/>
  <c r="D784" l="1"/>
  <c r="F784" s="1"/>
  <c r="D960"/>
  <c r="F960" s="1"/>
  <c r="F965"/>
  <c r="D27"/>
  <c r="F28"/>
  <c r="D315"/>
  <c r="F316"/>
  <c r="D671"/>
  <c r="F671" s="1"/>
  <c r="F672"/>
  <c r="D711"/>
  <c r="F712"/>
  <c r="F978"/>
  <c r="D237"/>
  <c r="F237" s="1"/>
  <c r="F238"/>
  <c r="D465"/>
  <c r="F465" s="1"/>
  <c r="D924"/>
  <c r="F924" s="1"/>
  <c r="D83"/>
  <c r="F83" s="1"/>
  <c r="D505"/>
  <c r="D563"/>
  <c r="D67"/>
  <c r="D241"/>
  <c r="D778"/>
  <c r="D696"/>
  <c r="D708"/>
  <c r="D15"/>
  <c r="D64"/>
  <c r="D14" l="1"/>
  <c r="F15"/>
  <c r="D240"/>
  <c r="F240" s="1"/>
  <c r="F241"/>
  <c r="D63"/>
  <c r="F63" s="1"/>
  <c r="F64"/>
  <c r="D777"/>
  <c r="F778"/>
  <c r="D504"/>
  <c r="F505"/>
  <c r="D707"/>
  <c r="F708"/>
  <c r="D66"/>
  <c r="F66" s="1"/>
  <c r="F67"/>
  <c r="D710"/>
  <c r="F710" s="1"/>
  <c r="F711"/>
  <c r="D314"/>
  <c r="F314" s="1"/>
  <c r="F315"/>
  <c r="F976"/>
  <c r="F977"/>
  <c r="D26"/>
  <c r="F27"/>
  <c r="D695"/>
  <c r="F696"/>
  <c r="D562"/>
  <c r="F562" s="1"/>
  <c r="F563"/>
  <c r="D218"/>
  <c r="D214"/>
  <c r="D211"/>
  <c r="D208"/>
  <c r="D268"/>
  <c r="D264"/>
  <c r="D259"/>
  <c r="F259" s="1"/>
  <c r="D257"/>
  <c r="F257" s="1"/>
  <c r="D254"/>
  <c r="F254" s="1"/>
  <c r="D250"/>
  <c r="F250" s="1"/>
  <c r="D248"/>
  <c r="F248" s="1"/>
  <c r="D245"/>
  <c r="F245" s="1"/>
  <c r="D235"/>
  <c r="D210" l="1"/>
  <c r="F210" s="1"/>
  <c r="F211"/>
  <c r="D207"/>
  <c r="F207" s="1"/>
  <c r="F208"/>
  <c r="D234"/>
  <c r="F234" s="1"/>
  <c r="F235"/>
  <c r="D267"/>
  <c r="F268"/>
  <c r="D217"/>
  <c r="F217" s="1"/>
  <c r="F218"/>
  <c r="D694"/>
  <c r="F694" s="1"/>
  <c r="F695"/>
  <c r="D706"/>
  <c r="F706" s="1"/>
  <c r="F707"/>
  <c r="D776"/>
  <c r="F776" s="1"/>
  <c r="F777"/>
  <c r="F26"/>
  <c r="D25"/>
  <c r="F25" s="1"/>
  <c r="D503"/>
  <c r="F503" s="1"/>
  <c r="F504"/>
  <c r="D13"/>
  <c r="F13" s="1"/>
  <c r="F14"/>
  <c r="D263"/>
  <c r="F264"/>
  <c r="D213"/>
  <c r="F213" s="1"/>
  <c r="F214"/>
  <c r="D216"/>
  <c r="F216" s="1"/>
  <c r="D247"/>
  <c r="D256"/>
  <c r="D206" l="1"/>
  <c r="F206" s="1"/>
  <c r="D253"/>
  <c r="F256"/>
  <c r="D262"/>
  <c r="F263"/>
  <c r="D266"/>
  <c r="F266" s="1"/>
  <c r="F267"/>
  <c r="D244"/>
  <c r="F244" s="1"/>
  <c r="F247"/>
  <c r="D205" l="1"/>
  <c r="F205" s="1"/>
  <c r="D243"/>
  <c r="F243" s="1"/>
  <c r="D252"/>
  <c r="F252" s="1"/>
  <c r="F253"/>
  <c r="D261"/>
  <c r="F261" s="1"/>
  <c r="F262"/>
  <c r="D48"/>
  <c r="F48" s="1"/>
  <c r="D463"/>
  <c r="D542"/>
  <c r="D539"/>
  <c r="D500"/>
  <c r="F500" s="1"/>
  <c r="D498"/>
  <c r="F498" s="1"/>
  <c r="D487"/>
  <c r="D656"/>
  <c r="D462" l="1"/>
  <c r="F463"/>
  <c r="D486"/>
  <c r="F486" s="1"/>
  <c r="F487"/>
  <c r="D541"/>
  <c r="F541" s="1"/>
  <c r="F542"/>
  <c r="D655"/>
  <c r="F655" s="1"/>
  <c r="F656"/>
  <c r="D538"/>
  <c r="F538" s="1"/>
  <c r="F539"/>
  <c r="D118"/>
  <c r="F823"/>
  <c r="D203"/>
  <c r="F203" s="1"/>
  <c r="D201"/>
  <c r="F201" s="1"/>
  <c r="D197"/>
  <c r="F200" l="1"/>
  <c r="D461"/>
  <c r="F461" s="1"/>
  <c r="F462"/>
  <c r="D117"/>
  <c r="F118"/>
  <c r="D196"/>
  <c r="F197"/>
  <c r="D393"/>
  <c r="F393" s="1"/>
  <c r="D390"/>
  <c r="F390" s="1"/>
  <c r="D524"/>
  <c r="D521"/>
  <c r="D496"/>
  <c r="D493"/>
  <c r="D490"/>
  <c r="D482"/>
  <c r="D479"/>
  <c r="D476"/>
  <c r="D331"/>
  <c r="D328"/>
  <c r="D478" l="1"/>
  <c r="F478" s="1"/>
  <c r="F479"/>
  <c r="D495"/>
  <c r="F495" s="1"/>
  <c r="F496"/>
  <c r="D116"/>
  <c r="F117"/>
  <c r="D475"/>
  <c r="F475" s="1"/>
  <c r="F476"/>
  <c r="D492"/>
  <c r="F492" s="1"/>
  <c r="F493"/>
  <c r="D330"/>
  <c r="F330" s="1"/>
  <c r="F331"/>
  <c r="D489"/>
  <c r="F489" s="1"/>
  <c r="F490"/>
  <c r="D523"/>
  <c r="F523" s="1"/>
  <c r="F524"/>
  <c r="D195"/>
  <c r="F195" s="1"/>
  <c r="F196"/>
  <c r="D327"/>
  <c r="F328"/>
  <c r="D481"/>
  <c r="F481" s="1"/>
  <c r="F482"/>
  <c r="D520"/>
  <c r="F520" s="1"/>
  <c r="F521"/>
  <c r="D389"/>
  <c r="F389" s="1"/>
  <c r="F327" l="1"/>
  <c r="D323"/>
  <c r="F323" s="1"/>
  <c r="D115"/>
  <c r="F116"/>
  <c r="D474"/>
  <c r="D485"/>
  <c r="D519"/>
  <c r="F519" s="1"/>
  <c r="D114" l="1"/>
  <c r="F114" s="1"/>
  <c r="F115"/>
  <c r="D473"/>
  <c r="F473" s="1"/>
  <c r="F474"/>
  <c r="D502"/>
  <c r="D484"/>
  <c r="F484" s="1"/>
  <c r="F485"/>
  <c r="D312"/>
  <c r="D304"/>
  <c r="F304" s="1"/>
  <c r="D302"/>
  <c r="F302" s="1"/>
  <c r="D299"/>
  <c r="F299" s="1"/>
  <c r="D472" l="1"/>
  <c r="F472" s="1"/>
  <c r="F502"/>
  <c r="D309"/>
  <c r="F312"/>
  <c r="D301"/>
  <c r="D290"/>
  <c r="D286"/>
  <c r="F286" s="1"/>
  <c r="D402"/>
  <c r="D1021"/>
  <c r="D1027"/>
  <c r="D1024"/>
  <c r="D1018"/>
  <c r="D1014"/>
  <c r="D1011"/>
  <c r="D1008"/>
  <c r="F1008" s="1"/>
  <c r="D1006"/>
  <c r="F1006" s="1"/>
  <c r="D1004"/>
  <c r="F1004" s="1"/>
  <c r="D1013" l="1"/>
  <c r="F1013" s="1"/>
  <c r="F1014"/>
  <c r="D1020"/>
  <c r="F1020" s="1"/>
  <c r="F1021"/>
  <c r="D298"/>
  <c r="F298" s="1"/>
  <c r="F301"/>
  <c r="D1010"/>
  <c r="F1010" s="1"/>
  <c r="F1011"/>
  <c r="D289"/>
  <c r="F290"/>
  <c r="D1023"/>
  <c r="F1023" s="1"/>
  <c r="F1024"/>
  <c r="D308"/>
  <c r="F309"/>
  <c r="D1026"/>
  <c r="F1026" s="1"/>
  <c r="F1027"/>
  <c r="D1017"/>
  <c r="F1017" s="1"/>
  <c r="F1018"/>
  <c r="D398"/>
  <c r="F398" s="1"/>
  <c r="F402"/>
  <c r="D1003"/>
  <c r="D972"/>
  <c r="D1002" l="1"/>
  <c r="F1002" s="1"/>
  <c r="F1003"/>
  <c r="D971"/>
  <c r="F972"/>
  <c r="D307"/>
  <c r="F307" s="1"/>
  <c r="F308"/>
  <c r="D288"/>
  <c r="F288" s="1"/>
  <c r="F289"/>
  <c r="D1016"/>
  <c r="F1016" s="1"/>
  <c r="D950"/>
  <c r="F950" s="1"/>
  <c r="D948"/>
  <c r="F948" s="1"/>
  <c r="D954"/>
  <c r="D945"/>
  <c r="D941"/>
  <c r="D935"/>
  <c r="D927"/>
  <c r="D930"/>
  <c r="D929" s="1"/>
  <c r="D922"/>
  <c r="D906"/>
  <c r="D917"/>
  <c r="D913"/>
  <c r="D909"/>
  <c r="D899"/>
  <c r="D896"/>
  <c r="D816"/>
  <c r="F816" s="1"/>
  <c r="D813"/>
  <c r="F813" s="1"/>
  <c r="D891"/>
  <c r="D886"/>
  <c r="F886" s="1"/>
  <c r="D884"/>
  <c r="F884" s="1"/>
  <c r="D872"/>
  <c r="F872" s="1"/>
  <c r="D870"/>
  <c r="F870" s="1"/>
  <c r="D682"/>
  <c r="F682" s="1"/>
  <c r="D679"/>
  <c r="F679" s="1"/>
  <c r="D676"/>
  <c r="F676" s="1"/>
  <c r="D855"/>
  <c r="D851"/>
  <c r="D846"/>
  <c r="D842"/>
  <c r="D828"/>
  <c r="D822"/>
  <c r="D809"/>
  <c r="D805"/>
  <c r="F805" s="1"/>
  <c r="D803"/>
  <c r="F803" s="1"/>
  <c r="D798"/>
  <c r="D791"/>
  <c r="D790" s="1"/>
  <c r="D774"/>
  <c r="D768"/>
  <c r="D767" s="1"/>
  <c r="D762"/>
  <c r="F762" s="1"/>
  <c r="D759"/>
  <c r="F759" s="1"/>
  <c r="D755"/>
  <c r="D751"/>
  <c r="F751" s="1"/>
  <c r="D749"/>
  <c r="F749" s="1"/>
  <c r="D743"/>
  <c r="D735"/>
  <c r="F735" s="1"/>
  <c r="D731"/>
  <c r="D727"/>
  <c r="F727" s="1"/>
  <c r="D725"/>
  <c r="F725" s="1"/>
  <c r="D719"/>
  <c r="F719" s="1"/>
  <c r="D717"/>
  <c r="F717" s="1"/>
  <c r="D700"/>
  <c r="F700" s="1"/>
  <c r="D691"/>
  <c r="F691" s="1"/>
  <c r="D688"/>
  <c r="F688" s="1"/>
  <c r="D669"/>
  <c r="D665"/>
  <c r="D642"/>
  <c r="F642" s="1"/>
  <c r="D639"/>
  <c r="F639" s="1"/>
  <c r="D648"/>
  <c r="D627"/>
  <c r="D653"/>
  <c r="D635"/>
  <c r="F635" s="1"/>
  <c r="D632"/>
  <c r="F632" s="1"/>
  <c r="D605"/>
  <c r="D602"/>
  <c r="D599"/>
  <c r="D593"/>
  <c r="D586"/>
  <c r="D583"/>
  <c r="D580"/>
  <c r="D574"/>
  <c r="D571"/>
  <c r="D560"/>
  <c r="D557"/>
  <c r="D554"/>
  <c r="D548"/>
  <c r="D536"/>
  <c r="D533"/>
  <c r="D530"/>
  <c r="D459"/>
  <c r="D456"/>
  <c r="D453"/>
  <c r="D448"/>
  <c r="D427"/>
  <c r="F427" s="1"/>
  <c r="D425"/>
  <c r="F425" s="1"/>
  <c r="D422"/>
  <c r="F422" s="1"/>
  <c r="D420"/>
  <c r="F420" s="1"/>
  <c r="D417"/>
  <c r="D411"/>
  <c r="D408"/>
  <c r="D399"/>
  <c r="F399" s="1"/>
  <c r="D397"/>
  <c r="D386"/>
  <c r="F386" s="1"/>
  <c r="D383"/>
  <c r="F383" s="1"/>
  <c r="D380"/>
  <c r="F380" s="1"/>
  <c r="D378"/>
  <c r="F378" s="1"/>
  <c r="D376"/>
  <c r="F376" s="1"/>
  <c r="D354"/>
  <c r="F354" s="1"/>
  <c r="D352"/>
  <c r="D336"/>
  <c r="F336" s="1"/>
  <c r="D296"/>
  <c r="D285"/>
  <c r="D280"/>
  <c r="D273"/>
  <c r="D232"/>
  <c r="D229"/>
  <c r="D226"/>
  <c r="D223"/>
  <c r="D193"/>
  <c r="D199"/>
  <c r="D190"/>
  <c r="F190" s="1"/>
  <c r="D186"/>
  <c r="D182"/>
  <c r="D174"/>
  <c r="F174" s="1"/>
  <c r="D177"/>
  <c r="D170"/>
  <c r="D165"/>
  <c r="D156"/>
  <c r="F156" s="1"/>
  <c r="D159"/>
  <c r="F159" s="1"/>
  <c r="D161"/>
  <c r="F161" s="1"/>
  <c r="D148"/>
  <c r="F148" s="1"/>
  <c r="D140"/>
  <c r="F140" s="1"/>
  <c r="D137"/>
  <c r="D133"/>
  <c r="D125"/>
  <c r="F125" s="1"/>
  <c r="D153"/>
  <c r="F153" s="1"/>
  <c r="D151"/>
  <c r="F151" s="1"/>
  <c r="D145"/>
  <c r="F145" s="1"/>
  <c r="D143"/>
  <c r="F143" s="1"/>
  <c r="D130"/>
  <c r="F130" s="1"/>
  <c r="D128"/>
  <c r="F128" s="1"/>
  <c r="F798" l="1"/>
  <c r="D797"/>
  <c r="F352"/>
  <c r="D351"/>
  <c r="F199"/>
  <c r="D1030"/>
  <c r="F1030" s="1"/>
  <c r="D185"/>
  <c r="F186"/>
  <c r="D231"/>
  <c r="F231" s="1"/>
  <c r="F232"/>
  <c r="D295"/>
  <c r="F296"/>
  <c r="D416"/>
  <c r="F417"/>
  <c r="D458"/>
  <c r="F458" s="1"/>
  <c r="F459"/>
  <c r="D854"/>
  <c r="F855"/>
  <c r="D890"/>
  <c r="F891"/>
  <c r="D953"/>
  <c r="F954"/>
  <c r="D164"/>
  <c r="F165"/>
  <c r="D192"/>
  <c r="F192" s="1"/>
  <c r="F193"/>
  <c r="D455"/>
  <c r="F455" s="1"/>
  <c r="F456"/>
  <c r="D559"/>
  <c r="F559" s="1"/>
  <c r="F560"/>
  <c r="D668"/>
  <c r="F668" s="1"/>
  <c r="F669"/>
  <c r="D730"/>
  <c r="F731"/>
  <c r="F767"/>
  <c r="F768"/>
  <c r="D850"/>
  <c r="F851"/>
  <c r="D895"/>
  <c r="F895" s="1"/>
  <c r="F896"/>
  <c r="F929"/>
  <c r="F930"/>
  <c r="D944"/>
  <c r="F944" s="1"/>
  <c r="F945"/>
  <c r="D136"/>
  <c r="F136" s="1"/>
  <c r="F137"/>
  <c r="D176"/>
  <c r="F176" s="1"/>
  <c r="F177"/>
  <c r="D222"/>
  <c r="F222" s="1"/>
  <c r="F223"/>
  <c r="D272"/>
  <c r="F273"/>
  <c r="D372"/>
  <c r="F372" s="1"/>
  <c r="F373"/>
  <c r="D447"/>
  <c r="F448"/>
  <c r="D529"/>
  <c r="F529" s="1"/>
  <c r="F530"/>
  <c r="D553"/>
  <c r="F553" s="1"/>
  <c r="F554"/>
  <c r="D570"/>
  <c r="F571"/>
  <c r="D585"/>
  <c r="F585" s="1"/>
  <c r="F586"/>
  <c r="D604"/>
  <c r="F604" s="1"/>
  <c r="F605"/>
  <c r="D652"/>
  <c r="F653"/>
  <c r="D742"/>
  <c r="F743"/>
  <c r="F791"/>
  <c r="D841"/>
  <c r="F842"/>
  <c r="D908"/>
  <c r="F908" s="1"/>
  <c r="F909"/>
  <c r="D905"/>
  <c r="F906"/>
  <c r="D934"/>
  <c r="F934" s="1"/>
  <c r="F935"/>
  <c r="D132"/>
  <c r="F132" s="1"/>
  <c r="F133"/>
  <c r="D169"/>
  <c r="F170"/>
  <c r="D407"/>
  <c r="F407" s="1"/>
  <c r="F408"/>
  <c r="D547"/>
  <c r="F547" s="1"/>
  <c r="F548"/>
  <c r="D582"/>
  <c r="F582" s="1"/>
  <c r="F583"/>
  <c r="D601"/>
  <c r="F601" s="1"/>
  <c r="F602"/>
  <c r="D754"/>
  <c r="F755"/>
  <c r="D773"/>
  <c r="F774"/>
  <c r="D827"/>
  <c r="F828"/>
  <c r="D898"/>
  <c r="F898" s="1"/>
  <c r="F899"/>
  <c r="D926"/>
  <c r="F926" s="1"/>
  <c r="F927"/>
  <c r="F994"/>
  <c r="D181"/>
  <c r="F182"/>
  <c r="D228"/>
  <c r="F228" s="1"/>
  <c r="F229"/>
  <c r="D284"/>
  <c r="F284" s="1"/>
  <c r="F285"/>
  <c r="D535"/>
  <c r="F535" s="1"/>
  <c r="F536"/>
  <c r="D579"/>
  <c r="F579" s="1"/>
  <c r="F580"/>
  <c r="D598"/>
  <c r="F598" s="1"/>
  <c r="F599"/>
  <c r="D647"/>
  <c r="F648"/>
  <c r="D821"/>
  <c r="F821" s="1"/>
  <c r="F822"/>
  <c r="D916"/>
  <c r="F917"/>
  <c r="D970"/>
  <c r="F971"/>
  <c r="D225"/>
  <c r="F225" s="1"/>
  <c r="F226"/>
  <c r="D279"/>
  <c r="F280"/>
  <c r="D396"/>
  <c r="F396" s="1"/>
  <c r="F397"/>
  <c r="D410"/>
  <c r="F410" s="1"/>
  <c r="F411"/>
  <c r="D452"/>
  <c r="F452" s="1"/>
  <c r="F453"/>
  <c r="D532"/>
  <c r="F532" s="1"/>
  <c r="F533"/>
  <c r="D556"/>
  <c r="F556" s="1"/>
  <c r="F557"/>
  <c r="D573"/>
  <c r="F573" s="1"/>
  <c r="F574"/>
  <c r="D592"/>
  <c r="D591" s="1"/>
  <c r="F593"/>
  <c r="D626"/>
  <c r="F627"/>
  <c r="D664"/>
  <c r="D660" s="1"/>
  <c r="F665"/>
  <c r="D808"/>
  <c r="F808" s="1"/>
  <c r="F809"/>
  <c r="D845"/>
  <c r="F846"/>
  <c r="D912"/>
  <c r="F913"/>
  <c r="D921"/>
  <c r="F921" s="1"/>
  <c r="F922"/>
  <c r="D940"/>
  <c r="F941"/>
  <c r="D424"/>
  <c r="F424" s="1"/>
  <c r="D335"/>
  <c r="D607"/>
  <c r="F607" s="1"/>
  <c r="D875"/>
  <c r="D869"/>
  <c r="D883"/>
  <c r="D956"/>
  <c r="F956" s="1"/>
  <c r="D947"/>
  <c r="D734"/>
  <c r="D687"/>
  <c r="D748"/>
  <c r="D758"/>
  <c r="D675"/>
  <c r="D812"/>
  <c r="D638"/>
  <c r="F638" s="1"/>
  <c r="D419"/>
  <c r="F419" s="1"/>
  <c r="D699"/>
  <c r="D716"/>
  <c r="D724"/>
  <c r="D802"/>
  <c r="D807"/>
  <c r="F807" s="1"/>
  <c r="D631"/>
  <c r="F631" s="1"/>
  <c r="D342"/>
  <c r="D158"/>
  <c r="D306"/>
  <c r="F306" s="1"/>
  <c r="D382"/>
  <c r="F382" s="1"/>
  <c r="D375"/>
  <c r="F375" s="1"/>
  <c r="D142"/>
  <c r="D150"/>
  <c r="D127"/>
  <c r="D112"/>
  <c r="F112" s="1"/>
  <c r="D110"/>
  <c r="D104"/>
  <c r="D100"/>
  <c r="D96"/>
  <c r="D92"/>
  <c r="D53"/>
  <c r="D50"/>
  <c r="D45"/>
  <c r="F45" s="1"/>
  <c r="D86"/>
  <c r="F86" s="1"/>
  <c r="D82"/>
  <c r="F82" s="1"/>
  <c r="D80"/>
  <c r="F80" s="1"/>
  <c r="D78"/>
  <c r="F78" s="1"/>
  <c r="D61"/>
  <c r="D58"/>
  <c r="F58" s="1"/>
  <c r="D39"/>
  <c r="D23"/>
  <c r="D19"/>
  <c r="F970" l="1"/>
  <c r="D969"/>
  <c r="F570"/>
  <c r="D569"/>
  <c r="D578"/>
  <c r="F578" s="1"/>
  <c r="F110"/>
  <c r="D109"/>
  <c r="D173"/>
  <c r="F173" s="1"/>
  <c r="D189"/>
  <c r="F189" s="1"/>
  <c r="D283"/>
  <c r="D282" s="1"/>
  <c r="F282" s="1"/>
  <c r="D766"/>
  <c r="F766" s="1"/>
  <c r="D528"/>
  <c r="D527" s="1"/>
  <c r="F527" s="1"/>
  <c r="D811"/>
  <c r="F811" s="1"/>
  <c r="F812"/>
  <c r="D733"/>
  <c r="F733" s="1"/>
  <c r="F734"/>
  <c r="D844"/>
  <c r="F844" s="1"/>
  <c r="F845"/>
  <c r="D278"/>
  <c r="F279"/>
  <c r="D840"/>
  <c r="F841"/>
  <c r="D729"/>
  <c r="F729" s="1"/>
  <c r="F730"/>
  <c r="D853"/>
  <c r="F854"/>
  <c r="D294"/>
  <c r="F295"/>
  <c r="D38"/>
  <c r="F39"/>
  <c r="D47"/>
  <c r="F47" s="1"/>
  <c r="F50"/>
  <c r="D715"/>
  <c r="F716"/>
  <c r="D22"/>
  <c r="F22" s="1"/>
  <c r="F23"/>
  <c r="D95"/>
  <c r="F96"/>
  <c r="D147"/>
  <c r="F147" s="1"/>
  <c r="F150"/>
  <c r="D155"/>
  <c r="F155" s="1"/>
  <c r="F158"/>
  <c r="D796"/>
  <c r="F797"/>
  <c r="D723"/>
  <c r="F723" s="1"/>
  <c r="F724"/>
  <c r="D686"/>
  <c r="F686" s="1"/>
  <c r="F687"/>
  <c r="D874"/>
  <c r="F874" s="1"/>
  <c r="F875"/>
  <c r="D939"/>
  <c r="F939" s="1"/>
  <c r="F940"/>
  <c r="D911"/>
  <c r="F911" s="1"/>
  <c r="F912"/>
  <c r="D625"/>
  <c r="F626"/>
  <c r="F592"/>
  <c r="D915"/>
  <c r="F915" s="1"/>
  <c r="F916"/>
  <c r="D646"/>
  <c r="F647"/>
  <c r="D180"/>
  <c r="F181"/>
  <c r="D826"/>
  <c r="F826" s="1"/>
  <c r="F827"/>
  <c r="D753"/>
  <c r="F753" s="1"/>
  <c r="F754"/>
  <c r="D168"/>
  <c r="F169"/>
  <c r="D789"/>
  <c r="F790"/>
  <c r="D651"/>
  <c r="F651" s="1"/>
  <c r="F652"/>
  <c r="D446"/>
  <c r="F447"/>
  <c r="D271"/>
  <c r="F272"/>
  <c r="D952"/>
  <c r="F952" s="1"/>
  <c r="F953"/>
  <c r="D889"/>
  <c r="F890"/>
  <c r="D415"/>
  <c r="F416"/>
  <c r="D552"/>
  <c r="D52"/>
  <c r="F52" s="1"/>
  <c r="F53"/>
  <c r="D350"/>
  <c r="F351"/>
  <c r="D698"/>
  <c r="F698" s="1"/>
  <c r="F699"/>
  <c r="D757"/>
  <c r="F757" s="1"/>
  <c r="F758"/>
  <c r="D882"/>
  <c r="F882" s="1"/>
  <c r="F883"/>
  <c r="F660"/>
  <c r="F664"/>
  <c r="F969"/>
  <c r="F993"/>
  <c r="D772"/>
  <c r="F772" s="1"/>
  <c r="F773"/>
  <c r="D904"/>
  <c r="F905"/>
  <c r="D741"/>
  <c r="F741" s="1"/>
  <c r="F742"/>
  <c r="D849"/>
  <c r="F849" s="1"/>
  <c r="F850"/>
  <c r="D163"/>
  <c r="F163" s="1"/>
  <c r="F164"/>
  <c r="D184"/>
  <c r="F184" s="1"/>
  <c r="F185"/>
  <c r="D99"/>
  <c r="F100"/>
  <c r="D139"/>
  <c r="F139" s="1"/>
  <c r="F142"/>
  <c r="D18"/>
  <c r="F19"/>
  <c r="D60"/>
  <c r="F60" s="1"/>
  <c r="F61"/>
  <c r="D91"/>
  <c r="F92"/>
  <c r="D103"/>
  <c r="F104"/>
  <c r="D124"/>
  <c r="F127"/>
  <c r="D341"/>
  <c r="F342"/>
  <c r="D577"/>
  <c r="D801"/>
  <c r="F801" s="1"/>
  <c r="F802"/>
  <c r="D674"/>
  <c r="F674" s="1"/>
  <c r="F675"/>
  <c r="D747"/>
  <c r="F747" s="1"/>
  <c r="F748"/>
  <c r="D943"/>
  <c r="F943" s="1"/>
  <c r="F947"/>
  <c r="D868"/>
  <c r="F868" s="1"/>
  <c r="F869"/>
  <c r="D334"/>
  <c r="F335"/>
  <c r="D406"/>
  <c r="D920"/>
  <c r="D221"/>
  <c r="D451"/>
  <c r="D371"/>
  <c r="D630"/>
  <c r="D77"/>
  <c r="F904" l="1"/>
  <c r="D894"/>
  <c r="D893" s="1"/>
  <c r="F180"/>
  <c r="D188"/>
  <c r="D172"/>
  <c r="F172" s="1"/>
  <c r="F283"/>
  <c r="D21"/>
  <c r="F21" s="1"/>
  <c r="F528"/>
  <c r="D57"/>
  <c r="F57" s="1"/>
  <c r="D938"/>
  <c r="F938" s="1"/>
  <c r="D44"/>
  <c r="D43" s="1"/>
  <c r="D746"/>
  <c r="F746" s="1"/>
  <c r="D340"/>
  <c r="F340" s="1"/>
  <c r="F341"/>
  <c r="D90"/>
  <c r="F91"/>
  <c r="D98"/>
  <c r="F98" s="1"/>
  <c r="F99"/>
  <c r="D629"/>
  <c r="F630"/>
  <c r="D888"/>
  <c r="F888" s="1"/>
  <c r="F889"/>
  <c r="D270"/>
  <c r="F270" s="1"/>
  <c r="F271"/>
  <c r="D167"/>
  <c r="F167" s="1"/>
  <c r="F168"/>
  <c r="F646"/>
  <c r="D645"/>
  <c r="F645" s="1"/>
  <c r="D714"/>
  <c r="F714" s="1"/>
  <c r="F715"/>
  <c r="D37"/>
  <c r="F38"/>
  <c r="D848"/>
  <c r="F848" s="1"/>
  <c r="F853"/>
  <c r="D277"/>
  <c r="F278"/>
  <c r="D108"/>
  <c r="F109"/>
  <c r="D220"/>
  <c r="F220" s="1"/>
  <c r="F221"/>
  <c r="F415"/>
  <c r="D414"/>
  <c r="D445"/>
  <c r="F445" s="1"/>
  <c r="F446"/>
  <c r="D788"/>
  <c r="F788" s="1"/>
  <c r="F789"/>
  <c r="D624"/>
  <c r="F624" s="1"/>
  <c r="F625"/>
  <c r="D795"/>
  <c r="F795" s="1"/>
  <c r="F796"/>
  <c r="F294"/>
  <c r="D293"/>
  <c r="F840"/>
  <c r="D839"/>
  <c r="F839" s="1"/>
  <c r="D867"/>
  <c r="F867" s="1"/>
  <c r="D765"/>
  <c r="F765" s="1"/>
  <c r="D722"/>
  <c r="F722" s="1"/>
  <c r="D685"/>
  <c r="D820"/>
  <c r="D450"/>
  <c r="F450" s="1"/>
  <c r="F451"/>
  <c r="D405"/>
  <c r="F405" s="1"/>
  <c r="F406"/>
  <c r="D123"/>
  <c r="F123" s="1"/>
  <c r="F124"/>
  <c r="D17"/>
  <c r="F17" s="1"/>
  <c r="F18"/>
  <c r="D568"/>
  <c r="F568" s="1"/>
  <c r="F569"/>
  <c r="F591"/>
  <c r="D590"/>
  <c r="F590" s="1"/>
  <c r="D94"/>
  <c r="F94" s="1"/>
  <c r="F95"/>
  <c r="D76"/>
  <c r="F77"/>
  <c r="D370"/>
  <c r="F370" s="1"/>
  <c r="F371"/>
  <c r="D919"/>
  <c r="F919" s="1"/>
  <c r="F920"/>
  <c r="D333"/>
  <c r="F334"/>
  <c r="D576"/>
  <c r="F576" s="1"/>
  <c r="F577"/>
  <c r="D102"/>
  <c r="F103"/>
  <c r="D349"/>
  <c r="F349" s="1"/>
  <c r="F350"/>
  <c r="D551"/>
  <c r="F552"/>
  <c r="D135"/>
  <c r="D800"/>
  <c r="F800" s="1"/>
  <c r="D179" l="1"/>
  <c r="F179" s="1"/>
  <c r="F102"/>
  <c r="D89"/>
  <c r="F188"/>
  <c r="D937"/>
  <c r="F937" s="1"/>
  <c r="F44"/>
  <c r="D56"/>
  <c r="F56" s="1"/>
  <c r="D721"/>
  <c r="F721" s="1"/>
  <c r="D107"/>
  <c r="F107" s="1"/>
  <c r="F108"/>
  <c r="F893"/>
  <c r="F894"/>
  <c r="F414"/>
  <c r="D413"/>
  <c r="F551"/>
  <c r="D526"/>
  <c r="F526" s="1"/>
  <c r="D322"/>
  <c r="F322" s="1"/>
  <c r="F333"/>
  <c r="D75"/>
  <c r="F75" s="1"/>
  <c r="F76"/>
  <c r="D42"/>
  <c r="F42" s="1"/>
  <c r="F43"/>
  <c r="F277"/>
  <c r="D276"/>
  <c r="D36"/>
  <c r="F36" s="1"/>
  <c r="F37"/>
  <c r="D589"/>
  <c r="F589" s="1"/>
  <c r="F629"/>
  <c r="F90"/>
  <c r="D12"/>
  <c r="D122"/>
  <c r="F135"/>
  <c r="D659"/>
  <c r="F659" s="1"/>
  <c r="F685"/>
  <c r="F820"/>
  <c r="D819"/>
  <c r="F819" s="1"/>
  <c r="D292"/>
  <c r="F292" s="1"/>
  <c r="F293"/>
  <c r="D55" l="1"/>
  <c r="F413"/>
  <c r="D369"/>
  <c r="F369" s="1"/>
  <c r="F122"/>
  <c r="D121"/>
  <c r="F121" s="1"/>
  <c r="F55"/>
  <c r="D11"/>
  <c r="F12"/>
  <c r="F276"/>
  <c r="D275"/>
  <c r="F275" s="1"/>
  <c r="D88"/>
  <c r="F88" s="1"/>
  <c r="F89"/>
  <c r="D658"/>
  <c r="F658" s="1"/>
  <c r="F11" l="1"/>
  <c r="D41"/>
  <c r="F41" s="1"/>
  <c r="D1001" l="1"/>
  <c r="D1031" s="1"/>
  <c r="F1031" s="1"/>
  <c r="F1001" l="1"/>
</calcChain>
</file>

<file path=xl/sharedStrings.xml><?xml version="1.0" encoding="utf-8"?>
<sst xmlns="http://schemas.openxmlformats.org/spreadsheetml/2006/main" count="2068" uniqueCount="717">
  <si>
    <t>(тыс. рублей)</t>
  </si>
  <si>
    <t>Наименование</t>
  </si>
  <si>
    <t>ЦСР</t>
  </si>
  <si>
    <t>ВР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</si>
  <si>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</si>
  <si>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</si>
  <si>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</si>
  <si>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</si>
  <si>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</si>
  <si>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</si>
  <si>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</si>
  <si>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</si>
  <si>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</si>
  <si>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</si>
  <si>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</si>
  <si>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</si>
  <si>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</si>
  <si>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</si>
  <si>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</si>
  <si>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</si>
  <si>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</si>
  <si>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</si>
  <si>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</si>
  <si>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</si>
  <si>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</si>
  <si>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</si>
  <si>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</si>
  <si>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</si>
  <si>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</si>
  <si>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</si>
  <si>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</si>
  <si>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</si>
  <si>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</si>
  <si>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</si>
  <si>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</si>
  <si>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</si>
  <si>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</si>
  <si>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</si>
  <si>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</si>
  <si>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</si>
  <si>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</si>
  <si>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</si>
  <si>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</si>
  <si>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</si>
  <si>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</si>
  <si>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</si>
  <si>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</si>
  <si>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</si>
  <si>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</si>
  <si>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</si>
  <si>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</si>
  <si>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</si>
  <si>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</si>
  <si>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</si>
  <si>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</si>
  <si>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</si>
  <si>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</si>
  <si>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</si>
  <si>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</si>
  <si>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</si>
  <si>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</si>
  <si>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</si>
  <si>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</si>
  <si>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</si>
  <si>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</si>
  <si>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</si>
  <si>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</si>
  <si>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</si>
  <si>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</si>
  <si>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</si>
  <si>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</si>
  <si>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</si>
  <si>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</si>
  <si>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</si>
  <si>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</si>
  <si>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</si>
  <si>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</si>
  <si>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</si>
  <si>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</si>
  <si>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</si>
  <si>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</si>
  <si>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</si>
  <si>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</si>
  <si>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</si>
  <si>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</si>
  <si>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</si>
  <si>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</si>
  <si>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</si>
  <si>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</si>
  <si>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</si>
  <si>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</si>
  <si>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</si>
  <si>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</si>
  <si>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</si>
  <si>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</si>
  <si>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03 4 00 00000</t>
  </si>
  <si>
    <t>03 4 01 00000</t>
  </si>
  <si>
    <t>03 4 01 00001</t>
  </si>
  <si>
    <t>03 5 00 00000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</si>
  <si>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</si>
  <si>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04 0 00 00000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</si>
  <si>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</si>
  <si>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05 0 00 00000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</si>
  <si>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</si>
  <si>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</si>
  <si>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</si>
  <si>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Взносы города Реутов в общественные организации, фонды, ассоциации</t>
  </si>
  <si>
    <t>05 1 01 00064</t>
  </si>
  <si>
    <t>05 1 01 00095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</si>
  <si>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</si>
  <si>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</si>
  <si>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</si>
  <si>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</si>
  <si>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</si>
  <si>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</si>
  <si>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05 3 01 00000</t>
  </si>
  <si>
    <t>Мероприятия в области информатики и использования информационных систем</t>
  </si>
  <si>
    <t>Формирование и предоставление информационно-статистической информации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</si>
  <si>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</si>
  <si>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Совершенствование профессионального развития муниципальных служащих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</si>
  <si>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</si>
  <si>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</si>
  <si>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</si>
  <si>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</si>
  <si>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</si>
  <si>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05 5 00 00000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</si>
  <si>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</si>
  <si>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05 5 01 00000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</si>
  <si>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</si>
  <si>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</si>
  <si>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</si>
  <si>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</si>
  <si>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05 6 00 00000</t>
  </si>
  <si>
    <t>Основное мероприятие "Обеспечение деятельности МФЦ"</t>
  </si>
  <si>
    <t>05 6 01 00000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</si>
  <si>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</si>
  <si>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</si>
  <si>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Основное мероприятие "Поддержание и развитие инфраструктуры органов местного самоуправления"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</si>
  <si>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</si>
  <si>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</si>
  <si>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</si>
  <si>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</si>
  <si>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</si>
  <si>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</si>
  <si>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</si>
  <si>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</si>
  <si>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</si>
  <si>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</si>
  <si>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</si>
  <si>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</si>
  <si>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</si>
  <si>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</si>
  <si>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</si>
  <si>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08 0 00 00000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</si>
  <si>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</si>
  <si>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</si>
  <si>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</si>
  <si>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</si>
  <si>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</si>
  <si>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</si>
  <si>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</si>
  <si>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</si>
  <si>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</si>
  <si>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</si>
  <si>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</si>
  <si>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</si>
  <si>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</si>
  <si>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</si>
  <si>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</si>
  <si>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</si>
  <si>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</si>
  <si>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</si>
  <si>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</si>
  <si>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</si>
  <si>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</si>
  <si>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</si>
  <si>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</si>
  <si>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</si>
  <si>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</si>
  <si>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10 0 00 00000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</si>
  <si>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</si>
  <si>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</si>
  <si>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</si>
  <si>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</si>
  <si>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10 2 01 00001</t>
  </si>
  <si>
    <t>Приобретение товаров, работ, услуг в пользу граждан в целях их социального обеспечения</t>
  </si>
  <si>
    <t>в том числе за счет субвенции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</si>
  <si>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</si>
  <si>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</si>
  <si>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</si>
  <si>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</si>
  <si>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</si>
  <si>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</si>
  <si>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</si>
  <si>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11 1 01 00002</t>
  </si>
  <si>
    <t>11 1 01 00003</t>
  </si>
  <si>
    <t>11 1 01 00004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</si>
  <si>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</si>
  <si>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</si>
  <si>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</si>
  <si>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</si>
  <si>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</si>
  <si>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</si>
  <si>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</si>
  <si>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</si>
  <si>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</si>
  <si>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</si>
  <si>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</si>
  <si>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</si>
  <si>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</si>
  <si>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240</t>
  </si>
  <si>
    <t>313</t>
  </si>
  <si>
    <t>Обеспечение предоставления гражданам субсидий на оплату жилого помещения и коммунальных услуг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</si>
  <si>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</si>
  <si>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</si>
  <si>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</si>
  <si>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</si>
  <si>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</si>
  <si>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12 0 00 00000</t>
  </si>
  <si>
    <t>Подпрограмма "Дошкольное образование"</t>
  </si>
  <si>
    <t>12 1 00 00000</t>
  </si>
  <si>
    <t>12 1 01 00000</t>
  </si>
  <si>
    <t xml:space="preserve">Бюджетные инвестиции в объекты капитального строительства государственной (муниципальной) собственности 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</si>
  <si>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</si>
  <si>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</si>
  <si>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</si>
  <si>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</si>
  <si>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</si>
  <si>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</si>
  <si>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</si>
  <si>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</si>
  <si>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12 1 04 00000</t>
  </si>
  <si>
    <t>12 1 04 00159</t>
  </si>
  <si>
    <t>Подпрограмма "Общее образование"</t>
  </si>
  <si>
    <t>12 2 00 00000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</si>
  <si>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</si>
  <si>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</si>
  <si>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</si>
  <si>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</si>
  <si>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</si>
  <si>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12 2 02 00000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</si>
  <si>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</si>
  <si>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</si>
  <si>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</si>
  <si>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</si>
  <si>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</si>
  <si>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</si>
  <si>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</si>
  <si>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</si>
  <si>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</si>
  <si>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</si>
  <si>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</si>
  <si>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</si>
  <si>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</si>
  <si>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</si>
  <si>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Основное мероприятие "Охрана труда"</t>
  </si>
  <si>
    <t>12 2 07 00000</t>
  </si>
  <si>
    <t>12 2 07 00259</t>
  </si>
  <si>
    <t>12 2 07 00359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</si>
  <si>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</si>
  <si>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</si>
  <si>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</si>
  <si>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</si>
  <si>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</si>
  <si>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</si>
  <si>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</si>
  <si>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</si>
  <si>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</si>
  <si>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</si>
  <si>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</si>
  <si>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</si>
  <si>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</si>
  <si>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</si>
  <si>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</si>
  <si>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12 3 04 00010</t>
  </si>
  <si>
    <t>12 3 04 00559</t>
  </si>
  <si>
    <t>Обеспечивающая подпрограмма</t>
  </si>
  <si>
    <t>12 4 00 00000</t>
  </si>
  <si>
    <t>12 4 01 00000</t>
  </si>
  <si>
    <t xml:space="preserve">Расходы по обеспечению деятельности централизованной бухгалтерии </t>
  </si>
  <si>
    <t>12 4 01 00659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</si>
  <si>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</si>
  <si>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</si>
  <si>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</si>
  <si>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</si>
  <si>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</si>
  <si>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</si>
  <si>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</si>
  <si>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</si>
  <si>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</si>
  <si>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</si>
  <si>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</si>
  <si>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</si>
  <si>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</si>
  <si>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</si>
  <si>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</si>
  <si>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</si>
  <si>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</si>
  <si>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</si>
  <si>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</si>
  <si>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</si>
  <si>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</si>
  <si>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99 0 00 00104</t>
  </si>
  <si>
    <t>Мероприятия по обеспечению  мобилизационной готовности экономики</t>
  </si>
  <si>
    <t>99 0 00 00209</t>
  </si>
  <si>
    <t>Осуществление полномочий по первичному воинскому учету на территориях, где отсутствуют военные комиссариаты</t>
  </si>
  <si>
    <t>Итого непрограммных расходов</t>
  </si>
  <si>
    <t>ВСЕГО РАСХОДОВ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</si>
  <si>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</si>
  <si>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</si>
  <si>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</si>
  <si>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</si>
  <si>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</si>
  <si>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</si>
  <si>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</si>
  <si>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</si>
  <si>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</si>
  <si>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</si>
  <si>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</si>
  <si>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</si>
  <si>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</si>
  <si>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Муниципальная программа "Развитие образования и воспитание в городе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</si>
  <si>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</si>
  <si>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Субсидии некоммерческим организациям (за исключением государственных (муниципальных) учреждений)</t>
  </si>
  <si>
    <t>12 1 01 62120</t>
  </si>
  <si>
    <t>12 1 01 62330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</si>
  <si>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</si>
  <si>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</si>
  <si>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</si>
  <si>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Муниципальная программа городского округа Реутов "Безопасность городского округа Реутов на 2017-2021 годы"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</si>
  <si>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</si>
  <si>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</si>
  <si>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</si>
  <si>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</si>
  <si>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</si>
  <si>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</si>
  <si>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</si>
  <si>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</si>
  <si>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</si>
  <si>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</si>
  <si>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</si>
  <si>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</si>
  <si>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</si>
  <si>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</si>
  <si>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</si>
  <si>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</si>
  <si>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</si>
  <si>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</si>
  <si>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</si>
  <si>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</si>
  <si>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</si>
  <si>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</si>
  <si>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</si>
  <si>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</si>
  <si>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</si>
  <si>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Подпрограмма "Развитие архивного дела в городском округе Реутов на 2017-2021 годы"</t>
  </si>
  <si>
    <t>05 2 01 60690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</si>
  <si>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</si>
  <si>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05 3 01 00095</t>
  </si>
  <si>
    <t>05 3 01 00104</t>
  </si>
  <si>
    <t>Подпрограмма "Обеспечение инфраструктуры органов местного самоуправления городского округа Реутов на 2017-2021 годы"</t>
  </si>
  <si>
    <t>05 5 01 01059</t>
  </si>
  <si>
    <t>05 5 01 01259</t>
  </si>
  <si>
    <t>05 5 01 01359</t>
  </si>
  <si>
    <t>Подпрограмма "Территориальное развитие (градостроительство и землеустройство) на 2017-2021 годы"</t>
  </si>
  <si>
    <t>05 6 01 00010</t>
  </si>
  <si>
    <t>Муниципальная программа "Экология и охрана окружающей среды городского округа Реутов Московской области на 2017-2021 годы"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</si>
  <si>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</si>
  <si>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</si>
  <si>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</si>
  <si>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</si>
  <si>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</si>
  <si>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</si>
  <si>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</si>
  <si>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</si>
  <si>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</si>
  <si>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</si>
  <si>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Подпрограмма "Капитальный ремонт объектов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</si>
  <si>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</si>
  <si>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</si>
  <si>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</si>
  <si>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</si>
  <si>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</si>
  <si>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</si>
  <si>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</si>
  <si>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Муниципальная программа "Социальная защита населения города Реутов" на 2017-2021 годы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</si>
  <si>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</si>
  <si>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</si>
  <si>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</si>
  <si>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11 4 01 61410</t>
  </si>
  <si>
    <t>Пособия, компенсации, меры социальной поддержки по публичным нормативным обязательствам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</si>
  <si>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</si>
  <si>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</si>
  <si>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</si>
  <si>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</si>
  <si>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Оборудование пешеходных переходов</t>
  </si>
  <si>
    <t>11 3 01 00002</t>
  </si>
  <si>
    <t>11 5 01 62080</t>
  </si>
  <si>
    <t>11 4 01 61420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</si>
  <si>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</si>
  <si>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</si>
  <si>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</si>
  <si>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</si>
  <si>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</si>
  <si>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</si>
  <si>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12 2 03 62220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</si>
  <si>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</si>
  <si>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12 2 04 00359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</si>
  <si>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</si>
  <si>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12 1 02 62140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</si>
  <si>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</si>
  <si>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</si>
  <si>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</si>
  <si>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</si>
  <si>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</si>
  <si>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</si>
  <si>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</si>
  <si>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</si>
  <si>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</si>
  <si>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</si>
  <si>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</si>
  <si>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</si>
  <si>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</si>
  <si>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</si>
  <si>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</si>
  <si>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</si>
  <si>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</si>
  <si>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</si>
  <si>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</si>
  <si>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</si>
  <si>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</si>
  <si>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</si>
  <si>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</si>
  <si>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14 0 01 00000</t>
  </si>
  <si>
    <t>14 0 01 00001</t>
  </si>
  <si>
    <t>14 0 01 00003</t>
  </si>
  <si>
    <t>14 0 01 00002</t>
  </si>
  <si>
    <t>14 0 01 00004</t>
  </si>
  <si>
    <t>15 0 00 00000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</si>
  <si>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</si>
  <si>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</si>
  <si>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</si>
  <si>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</si>
  <si>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</si>
  <si>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</si>
  <si>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</si>
  <si>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15 1 03 00000</t>
  </si>
  <si>
    <t>15 1 03 00001</t>
  </si>
  <si>
    <t>15 1 04 00000</t>
  </si>
  <si>
    <t>15 1 04 00001</t>
  </si>
  <si>
    <t>15 1 02 00059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</si>
  <si>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</si>
  <si>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</si>
  <si>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15 2 01 00000</t>
  </si>
  <si>
    <t>15 2 01 01159</t>
  </si>
  <si>
    <t>15 2 02 00000</t>
  </si>
  <si>
    <t>15 2 02 00059</t>
  </si>
  <si>
    <t>99 0 00 51180</t>
  </si>
  <si>
    <t>Проведение выборов и референдумов</t>
  </si>
  <si>
    <t>99 0 00 00107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</si>
  <si>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</si>
  <si>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</si>
  <si>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04 А 00 00000</t>
  </si>
  <si>
    <t>Подпрограмма "Развитие музейного дела и народных художественных промыслов в городском округе Реутов"</t>
  </si>
  <si>
    <t>Основное мероприятие "Обеспечение выполнения функций муниципальных музеев"</t>
  </si>
  <si>
    <t>04 А 01 00000</t>
  </si>
  <si>
    <t>04 А 01 00159</t>
  </si>
  <si>
    <t>Оказание муниципальных услуг (выполнение работ) муниципальными музеями городского округа Реутов</t>
  </si>
  <si>
    <t>Подпрограмма "Развитие библиотечного дела в городском округе Реутов"</t>
  </si>
  <si>
    <t>04 Б 00 00000</t>
  </si>
  <si>
    <t>04 Б 01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</si>
  <si>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</si>
  <si>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00259</t>
  </si>
  <si>
    <t>Оказание муниципальных услуг (выполнение работ) муниципальными библиотеками городского округа Реутов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</si>
  <si>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</si>
  <si>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</si>
  <si>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</si>
  <si>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</si>
  <si>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</si>
  <si>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</si>
  <si>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</si>
  <si>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</si>
  <si>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</si>
  <si>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</si>
  <si>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</si>
  <si>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</si>
  <si>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</si>
  <si>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</si>
  <si>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</si>
  <si>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</si>
  <si>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</si>
  <si>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</si>
  <si>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</si>
  <si>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</si>
  <si>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</si>
  <si>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</si>
  <si>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</si>
  <si>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</si>
  <si>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</si>
  <si>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</si>
  <si>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</si>
  <si>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</si>
  <si>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Подпрограмма "Укрепление материально-технической базы муниципальных учреждений культуры городского округа Реутов"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</si>
  <si>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</si>
  <si>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 xml:space="preserve">Строительство муниципальных культурно-досуговых объектов 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</si>
  <si>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</si>
  <si>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</si>
  <si>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</si>
  <si>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</si>
  <si>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Субсидия на строительство муниципальных культурно-досуговых объектов 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</si>
  <si>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</si>
  <si>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</si>
  <si>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Установка и обустройство светофорных объектов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</si>
  <si>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</si>
  <si>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</si>
  <si>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</si>
  <si>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</si>
  <si>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</si>
  <si>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</si>
  <si>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</si>
  <si>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07 1 01 00004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</si>
  <si>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</si>
  <si>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</si>
  <si>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</si>
  <si>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</si>
  <si>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</si>
  <si>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</si>
  <si>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</si>
  <si>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07 3 02 00000</t>
  </si>
  <si>
    <t>07 3 02 00001</t>
  </si>
  <si>
    <t>07 3 02 00002</t>
  </si>
  <si>
    <t>05 1 01 60830</t>
  </si>
  <si>
    <t>Осуществление государственных полномочий  Московской области в области земельных отношений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</si>
  <si>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</si>
  <si>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</si>
  <si>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</si>
  <si>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</si>
  <si>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</si>
  <si>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</si>
  <si>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02 6 00 00000</t>
  </si>
  <si>
    <t>02 6 01 00000</t>
  </si>
  <si>
    <t>02 6 01 00059</t>
  </si>
  <si>
    <t>Обеспечение деятельности детского дома творчества</t>
  </si>
  <si>
    <t>04 Д 01 64160</t>
  </si>
  <si>
    <t>Создание условий для оказания медицинской помощи населению</t>
  </si>
  <si>
    <t>11 5 02 00002</t>
  </si>
  <si>
    <t>Содержание ливневой канализации</t>
  </si>
  <si>
    <t>07 2 01 00001</t>
  </si>
  <si>
    <t>Строительство сети ливневой канализации</t>
  </si>
  <si>
    <t>Установка детских игровых комплексов и их отдельных элементов</t>
  </si>
  <si>
    <t>08 1 01 00004</t>
  </si>
  <si>
    <t>08 1 01 00005</t>
  </si>
  <si>
    <t>06 0 01 00059</t>
  </si>
  <si>
    <t>Устройство освещения детских игровых площадок</t>
  </si>
  <si>
    <t>03 2 05 00001</t>
  </si>
  <si>
    <t>Мероприятия по организации отдыха детей в каникулярное время</t>
  </si>
  <si>
    <t>11 2 01 62190</t>
  </si>
  <si>
    <t>Основное мероприятие "Профилактика и предупреждение проявлений экстремизма"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</si>
  <si>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</si>
  <si>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</si>
  <si>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Основное мероприятие "Обеспечение деятельности отдела по физической культуре и спорту Администрации города Реутов"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</si>
  <si>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</si>
  <si>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</si>
  <si>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</si>
  <si>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</si>
  <si>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</si>
  <si>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</si>
  <si>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</si>
  <si>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</si>
  <si>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</si>
  <si>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</si>
  <si>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</si>
  <si>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</si>
  <si>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03 4 05 00000</t>
  </si>
  <si>
    <t>03 4 05 00001</t>
  </si>
  <si>
    <t>Основное мероприятие "Развитие и модернизация системы коллективного оповещения, ее техническое обслуживание"</t>
  </si>
  <si>
    <t>Техническое обслуживание местной системы коллективного оповещения</t>
  </si>
  <si>
    <t>Выполнение работ по монтажу и пуско-наладке местной беспроводной системы коллективного оповещения</t>
  </si>
  <si>
    <t xml:space="preserve">Основное мероприятие "Построение, внедрение и развитие АПК "Безопасный город" в городском округе Реутов"         </t>
  </si>
  <si>
    <t>03 3 02 00000</t>
  </si>
  <si>
    <t>03 3 02 00001</t>
  </si>
  <si>
    <t>03 3 02 00002</t>
  </si>
  <si>
    <t>03 3 02 00003</t>
  </si>
  <si>
    <t>03 3 03 00000</t>
  </si>
  <si>
    <t>03 3 03 00001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</si>
  <si>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</si>
  <si>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</si>
  <si>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</si>
  <si>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</si>
  <si>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>02 2 01 62510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</si>
  <si>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</si>
  <si>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</si>
  <si>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</si>
  <si>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</si>
  <si>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Разработка технического проекта "Единого пункта управления Комплексной системы обеспечения безопасности жизнедеятельности населения города Реутов"</t>
  </si>
  <si>
    <t>03 4 01 000А7</t>
  </si>
  <si>
    <t>03 1 04 000А1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</si>
  <si>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</si>
  <si>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</si>
  <si>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</si>
  <si>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>Основное мероприятие "Развитие инфраструктуры поддержки малого и среднего предпринимательства"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</si>
  <si>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</si>
  <si>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12 1 03 62130</t>
  </si>
  <si>
    <t>Дополнительные мероприятия по развитию жилищно-коммунального хозяйства и социально культурной сферы</t>
  </si>
  <si>
    <t>12 1 03 04400</t>
  </si>
  <si>
    <t>12 2 04 04400</t>
  </si>
  <si>
    <t>в том числе за счет субвенции:</t>
  </si>
  <si>
    <t xml:space="preserve">Субсидия 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 </t>
  </si>
  <si>
    <t>03 4 01 63520</t>
  </si>
  <si>
    <t>Подготовка основания, приобретение и установка площадок для занятий силовой гимнастикой (воркаут) в муниципальных образованиях Московской области</t>
  </si>
  <si>
    <t>02 2 01 62610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</si>
  <si>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</si>
  <si>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</si>
  <si>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</si>
  <si>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Ремонт подъездов многоквартирных домов</t>
  </si>
  <si>
    <t>08 2 01 60950</t>
  </si>
  <si>
    <t>07 3 01 60240</t>
  </si>
  <si>
    <t>Софинансирование на капитальный ремонт и приобретение оборудования для оснащения плоскостных сооружений в муниципальных образованиях Московской области</t>
  </si>
  <si>
    <t>Софинансирование подготовки основания, приобретения и установки площадок для занятий силовой гимнастикой (воркаут) в муниципальных образованиях Московской области</t>
  </si>
  <si>
    <t>Софинансирование ремонта подъездов многоквартирных домов</t>
  </si>
  <si>
    <t>Подпрограмма «Создание условий для устойчивого экономического развития»</t>
  </si>
  <si>
    <t>Основное мероприятие "Развитие высокотехнологичных и наукоемких отраслей экономики города"</t>
  </si>
  <si>
    <t>Погашение кредиторской задолженности по мероприятию 2016 года "Разработка стратегии социально-экономического развития городского округа Реутов Московской области как наукограда Российской Федерации на период до 2026 года"</t>
  </si>
  <si>
    <t>01 2 00 00000</t>
  </si>
  <si>
    <t>01 2 02 00000</t>
  </si>
  <si>
    <t>01 2 02 00001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</si>
  <si>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</si>
  <si>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</si>
  <si>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06 0 01 60870</t>
  </si>
  <si>
    <t>04 Д 01 S4160</t>
  </si>
  <si>
    <t>Установка автономных дымовых пожарных извещателей в помещениях городского округа Реутов, в которых проживают многодетные семьи и семьи, находящиеся в трудной жизненной ситуации</t>
  </si>
  <si>
    <t>03 4 01 S3520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</si>
  <si>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</si>
  <si>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</si>
  <si>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</si>
  <si>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</si>
  <si>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02 2 01 S2510</t>
  </si>
  <si>
    <t>02 2 01 S2610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</si>
  <si>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</si>
  <si>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07 3 01 S0240</t>
  </si>
  <si>
    <t>08 2 01 S0950</t>
  </si>
  <si>
    <t>12 2 04 S2490</t>
  </si>
  <si>
    <t>Софинансирование обеспечения современным аппаратно-программным комплексоv общеобразовательных организаций в Московской области</t>
  </si>
  <si>
    <t>Софинансирование  организации отдыха, оздоровления и занятости детей в дни школьных каникул</t>
  </si>
  <si>
    <t>11 2 01 S2190</t>
  </si>
  <si>
    <t>04 Г 01 00401</t>
  </si>
  <si>
    <t>Мероприятия  по созданию нового парка "Фабричный пруд"</t>
  </si>
  <si>
    <t>15 1 08 00000</t>
  </si>
  <si>
    <t>15 1 08 S1050</t>
  </si>
  <si>
    <t>Софинансирование приобретения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</si>
  <si>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Софинансирование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</si>
  <si>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01 2 02 L5250</t>
  </si>
  <si>
    <t>Субсидии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</si>
  <si>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08 1 01 00006</t>
  </si>
  <si>
    <t>Расходы по организации ведения бюджетного (бухгалтерского) учета и отчетности образовательных учреждений</t>
  </si>
  <si>
    <t>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</si>
  <si>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15 1 08 61050</t>
  </si>
  <si>
    <t>Ремонт и замена ограждений детских и спортивных площадок</t>
  </si>
  <si>
    <t>07 3 01 00003</t>
  </si>
  <si>
    <t>Выполнение работ по  проведению лабораторных испытаний дорожно-строительных материалов (вырубок из асфальтобетонного покрытия) для контроля качества устройства асфальтобетонного покрытия  в ходе выполнения подрядных работ ремонта 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</si>
  <si>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 xml:space="preserve">Основное мероприятие "Предоставление услуг хозяйственно-эксплуатационной конторой" </t>
  </si>
  <si>
    <t>05 5 01 01459</t>
  </si>
  <si>
    <t>05 5 01 62140</t>
  </si>
  <si>
    <t>Мероприятия на комплексное благоустройство парковых территорий</t>
  </si>
  <si>
    <t>Основное мероприятие "Внедрение информационных технологий для повышения качества и доступности услуг населению в сфере культуры Московской области"</t>
  </si>
  <si>
    <t>10 2 01 60820</t>
  </si>
  <si>
    <t>Погашение кредиторской задолженности по мероприятию 2016 года "Строительство детского сада на 210 мест с бассейном по адресу: Московская область, г. Реутов, ул. Гагарина, д. 20"</t>
  </si>
  <si>
    <t>12 1 01 00003</t>
  </si>
  <si>
    <t>04 Г 01 S555F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</si>
  <si>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</t>
  </si>
  <si>
    <t>04 Г 01 R555F</t>
  </si>
  <si>
    <t>12 2 04 62490</t>
  </si>
  <si>
    <t>Обеспечение современными аппаратно-программным комплексами общеобразовательных организаций в Московской области</t>
  </si>
  <si>
    <t>Субсидия на софинансирование расходов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</si>
  <si>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12 3 01 61130</t>
  </si>
  <si>
    <t>12 3 04 61130</t>
  </si>
  <si>
    <t>01 2 02 R5250</t>
  </si>
  <si>
    <t>Субсидия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</si>
  <si>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Основное мероприятие "Повышение заработной платы работникам муниципальных учреждений культуры"</t>
  </si>
  <si>
    <t>04 И 02 00000</t>
  </si>
  <si>
    <t>Субсидия на софинансирование расходов на повышение заработной платы работникам муниципальных учреждений в сфере культуры</t>
  </si>
  <si>
    <t>04 И 02 60440</t>
  </si>
  <si>
    <t>Софинансирование расходов на повышение заработной платы работникам муниципальных учреждений в сфере культуры</t>
  </si>
  <si>
    <t>04 И 02 S0440</t>
  </si>
  <si>
    <t>Расходы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</si>
  <si>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12 3 01 S1130</t>
  </si>
  <si>
    <t>12 3 04 S1130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</si>
  <si>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</si>
  <si>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</si>
  <si>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05 5 01 01559</t>
  </si>
  <si>
    <t>Расходы по организации ведения бюджетного (бухгалтерского) учета и отчетности учреждений культуры, физической культуры, спорта и учреждений по работе с молодежью</t>
  </si>
  <si>
    <t>07 3 01 R555F</t>
  </si>
  <si>
    <t>07 3 01 S555F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</si>
  <si>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</si>
  <si>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План</t>
  </si>
  <si>
    <t>Исполнено</t>
  </si>
  <si>
    <t xml:space="preserve">города Реутов  </t>
  </si>
  <si>
    <t>от____________________№_________________</t>
  </si>
  <si>
    <t>Процент исполнен</t>
  </si>
  <si>
    <t>Основное мероприятие "Обеспечение пожарной безопасности"</t>
  </si>
  <si>
    <t>Выполнение работ по инженерно-геодезическим изысканиям по строительству дома культуры</t>
  </si>
  <si>
    <t>04 Д 01 00002</t>
  </si>
  <si>
    <t>Информирование населения муниципального образования Московской области о деятельности органов местного самоуправления путем размещения материалов в электронных СМИ, распространяемых в сети Интернет (сетевых изданиях)</t>
  </si>
  <si>
    <t>13 0 01 00004</t>
  </si>
  <si>
    <t>Софинансирование расходов на обеспечение деятельности МФЦ</t>
  </si>
  <si>
    <t>15 2 01 60650</t>
  </si>
  <si>
    <t>Софинансирование областной субсидии на обеспечение деятельности МФЦ</t>
  </si>
  <si>
    <t>15 2 01 S0650</t>
  </si>
  <si>
    <t>Основное мероприятие "Развитие МФЦ"</t>
  </si>
  <si>
    <t>15 2 0А 00000</t>
  </si>
  <si>
    <t xml:space="preserve">Субсидия на создание дополнительных окон доступа к услугам МФЦ и дополнительных окон для приема и выдачи документов для юридических лиц и индивидуальных предпринимателей в МФЦ </t>
  </si>
  <si>
    <t>15 2 0А 61150</t>
  </si>
  <si>
    <t xml:space="preserve">Создание дополнительных окон доступа к услугам МФЦ и дополнительных окон для приема и выдачи документов для юридических лиц и индивидуальных предпринимателей в МФЦ </t>
  </si>
  <si>
    <t>15 2 0А S1150</t>
  </si>
  <si>
    <t>Исполнение распределения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за 2017 год</t>
  </si>
  <si>
    <t xml:space="preserve">к Решению Совета депутатов </t>
  </si>
  <si>
    <t>Приложение № 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</si>
</sst>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9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4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0" fontId="12" fillId="0" borderId="0" xfId="0" applyFont="1" applyAlignment="1"/>
    <xf numFmtId="0" fontId="4" fillId="0" borderId="0" xfId="0" applyNumberFormat="1" applyFont="1" applyFill="1" applyAlignment="1">
      <alignment wrapText="1"/>
    </xf>
    <xf numFmtId="0" fontId="0" fillId="0" borderId="0" xfId="0" applyFont="1" applyAlignment="1"/>
    <xf numFmtId="0" fontId="8" fillId="0" borderId="0" xfId="0" applyFont="1" applyFill="1" applyAlignment="1">
      <alignment horizontal="left" wrapText="1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2" fontId="4" fillId="0" borderId="0" xfId="0" applyNumberFormat="1" applyFont="1" applyAlignment="1">
      <alignment horizontal="right"/>
    </xf>
    <xf numFmtId="2" fontId="4" fillId="0" borderId="0" xfId="0" applyNumberFormat="1" applyFont="1"/>
    <xf numFmtId="2" fontId="4" fillId="0" borderId="0" xfId="0" quotePrefix="1" applyNumberFormat="1" applyFont="1" applyBorder="1" applyAlignment="1">
      <alignment horizontal="right"/>
    </xf>
    <xf numFmtId="2" fontId="8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 applyFill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right"/>
    </xf>
    <xf numFmtId="0" fontId="7" fillId="0" borderId="1" xfId="0" quotePrefix="1" applyFont="1" applyFill="1" applyBorder="1" applyAlignment="1">
      <alignment horizontal="right"/>
    </xf>
    <xf numFmtId="0" fontId="8" fillId="0" borderId="1" xfId="0" quotePrefix="1" applyFont="1" applyFill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right"/>
    </xf>
    <xf numFmtId="0" fontId="8" fillId="0" borderId="1" xfId="0" quotePrefix="1" applyFont="1" applyBorder="1" applyAlignment="1">
      <alignment horizontal="right"/>
    </xf>
    <xf numFmtId="0" fontId="8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7" fillId="0" borderId="1" xfId="0" quotePrefix="1" applyFont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wrapText="1"/>
    </xf>
    <xf numFmtId="49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1" fillId="0" borderId="1" xfId="0" quotePrefix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9" fillId="0" borderId="1" xfId="0" applyFont="1" applyBorder="1" applyAlignment="1">
      <alignment wrapText="1"/>
    </xf>
    <xf numFmtId="0" fontId="11" fillId="0" borderId="1" xfId="0" applyFont="1" applyFill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right"/>
    </xf>
    <xf numFmtId="0" fontId="9" fillId="0" borderId="1" xfId="0" applyFont="1" applyBorder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13" fillId="0" borderId="1" xfId="0" quotePrefix="1" applyFont="1" applyBorder="1" applyAlignment="1">
      <alignment horizontal="right"/>
    </xf>
    <xf numFmtId="0" fontId="14" fillId="0" borderId="1" xfId="0" applyFont="1" applyBorder="1"/>
    <xf numFmtId="49" fontId="7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9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wrapText="1"/>
    </xf>
    <xf numFmtId="0" fontId="8" fillId="0" borderId="1" xfId="0" quotePrefix="1" applyFont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49" fontId="16" fillId="0" borderId="1" xfId="0" applyNumberFormat="1" applyFont="1" applyBorder="1" applyAlignment="1">
      <alignment horizontal="right"/>
    </xf>
    <xf numFmtId="49" fontId="15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left"/>
    </xf>
    <xf numFmtId="4" fontId="0" fillId="0" borderId="0" xfId="0" applyNumberFormat="1" applyAlignment="1"/>
    <xf numFmtId="4" fontId="2" fillId="0" borderId="0" xfId="0" applyNumberFormat="1" applyFont="1" applyAlignment="1">
      <alignment horizontal="right"/>
    </xf>
    <xf numFmtId="4" fontId="6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/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/>
    <xf numFmtId="4" fontId="4" fillId="0" borderId="1" xfId="0" applyNumberFormat="1" applyFont="1" applyFill="1" applyBorder="1" applyAlignment="1">
      <alignment horizontal="right"/>
    </xf>
    <xf numFmtId="4" fontId="4" fillId="0" borderId="1" xfId="0" quotePrefix="1" applyNumberFormat="1" applyFont="1" applyBorder="1" applyAlignment="1">
      <alignment horizontal="right"/>
    </xf>
    <xf numFmtId="4" fontId="4" fillId="0" borderId="1" xfId="0" applyNumberFormat="1" applyFont="1" applyFill="1" applyBorder="1"/>
    <xf numFmtId="4" fontId="8" fillId="0" borderId="1" xfId="0" quotePrefix="1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/>
    </xf>
    <xf numFmtId="4" fontId="8" fillId="0" borderId="0" xfId="0" applyNumberFormat="1" applyFont="1" applyFill="1" applyAlignment="1">
      <alignment horizontal="right"/>
    </xf>
    <xf numFmtId="4" fontId="8" fillId="0" borderId="0" xfId="0" quotePrefix="1" applyNumberFormat="1" applyFont="1" applyFill="1" applyAlignment="1">
      <alignment horizontal="right"/>
    </xf>
    <xf numFmtId="4" fontId="11" fillId="0" borderId="0" xfId="0" applyNumberFormat="1" applyFont="1" applyAlignment="1">
      <alignment horizontal="right"/>
    </xf>
    <xf numFmtId="4" fontId="4" fillId="0" borderId="0" xfId="0" applyNumberFormat="1" applyFont="1"/>
    <xf numFmtId="4" fontId="8" fillId="0" borderId="0" xfId="0" applyNumberFormat="1" applyFont="1" applyAlignment="1">
      <alignment horizontal="right"/>
    </xf>
    <xf numFmtId="4" fontId="8" fillId="0" borderId="0" xfId="0" quotePrefix="1" applyNumberFormat="1" applyFont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8" fillId="0" borderId="0" xfId="0" quotePrefix="1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8" fillId="0" borderId="0" xfId="0" quotePrefix="1" applyNumberFormat="1" applyFont="1" applyBorder="1" applyAlignment="1">
      <alignment horizontal="right"/>
    </xf>
    <xf numFmtId="4" fontId="5" fillId="0" borderId="0" xfId="0" applyNumberFormat="1" applyFont="1" applyAlignment="1"/>
    <xf numFmtId="4" fontId="3" fillId="0" borderId="0" xfId="0" applyNumberFormat="1" applyFont="1"/>
    <xf numFmtId="4" fontId="4" fillId="0" borderId="0" xfId="0" applyNumberFormat="1" applyFont="1" applyAlignment="1">
      <alignment horizontal="right" wrapText="1"/>
    </xf>
    <xf numFmtId="4" fontId="4" fillId="0" borderId="0" xfId="0" quotePrefix="1" applyNumberFormat="1" applyFont="1" applyBorder="1" applyAlignment="1">
      <alignment horizontal="right"/>
    </xf>
    <xf numFmtId="4" fontId="4" fillId="0" borderId="0" xfId="0" applyNumberFormat="1" applyFont="1" applyAlignment="1"/>
    <xf numFmtId="4" fontId="14" fillId="0" borderId="0" xfId="0" applyNumberFormat="1" applyFont="1" applyAlignment="1">
      <alignment horizontal="right"/>
    </xf>
    <xf numFmtId="4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/>
    <xf numFmtId="2" fontId="4" fillId="0" borderId="1" xfId="0" applyNumberFormat="1" applyFont="1" applyFill="1" applyBorder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165" fontId="3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1"/>
  <sheetViews>
    <sheetView tabSelected="1" topLeftCell="A1019" workbookViewId="0">
      <selection activeCell="N1027" sqref="N1027"/>
    </sheetView>
  </sheetViews>
  <sheetFormatPr defaultRowHeight="12"/>
  <cols>
    <col min="1" max="1" width="74" customWidth="1"/>
    <col min="2" max="2" width="16.7109375" customWidth="1"/>
    <col min="3" max="3" width="5.5703125" customWidth="1"/>
    <col min="4" max="4" width="13.5703125" style="152" customWidth="1"/>
    <col min="5" max="5" width="14" style="124" customWidth="1"/>
    <col min="6" max="6" width="9.5703125" customWidth="1"/>
    <col min="257" max="257" width="80.28515625" customWidth="1"/>
    <col min="258" max="258" width="14.85546875" customWidth="1"/>
    <col min="259" max="259" width="8.140625" customWidth="1"/>
    <col min="260" max="260" width="16" customWidth="1"/>
    <col min="513" max="513" width="80.28515625" customWidth="1"/>
    <col min="514" max="514" width="14.85546875" customWidth="1"/>
    <col min="515" max="515" width="8.140625" customWidth="1"/>
    <col min="516" max="516" width="16" customWidth="1"/>
    <col min="769" max="769" width="80.28515625" customWidth="1"/>
    <col min="770" max="770" width="14.85546875" customWidth="1"/>
    <col min="771" max="771" width="8.140625" customWidth="1"/>
    <col min="772" max="772" width="16" customWidth="1"/>
    <col min="1025" max="1025" width="80.28515625" customWidth="1"/>
    <col min="1026" max="1026" width="14.85546875" customWidth="1"/>
    <col min="1027" max="1027" width="8.140625" customWidth="1"/>
    <col min="1028" max="1028" width="16" customWidth="1"/>
    <col min="1281" max="1281" width="80.28515625" customWidth="1"/>
    <col min="1282" max="1282" width="14.85546875" customWidth="1"/>
    <col min="1283" max="1283" width="8.140625" customWidth="1"/>
    <col min="1284" max="1284" width="16" customWidth="1"/>
    <col min="1537" max="1537" width="80.28515625" customWidth="1"/>
    <col min="1538" max="1538" width="14.85546875" customWidth="1"/>
    <col min="1539" max="1539" width="8.140625" customWidth="1"/>
    <col min="1540" max="1540" width="16" customWidth="1"/>
    <col min="1793" max="1793" width="80.28515625" customWidth="1"/>
    <col min="1794" max="1794" width="14.85546875" customWidth="1"/>
    <col min="1795" max="1795" width="8.140625" customWidth="1"/>
    <col min="1796" max="1796" width="16" customWidth="1"/>
    <col min="2049" max="2049" width="80.28515625" customWidth="1"/>
    <col min="2050" max="2050" width="14.85546875" customWidth="1"/>
    <col min="2051" max="2051" width="8.140625" customWidth="1"/>
    <col min="2052" max="2052" width="16" customWidth="1"/>
    <col min="2305" max="2305" width="80.28515625" customWidth="1"/>
    <col min="2306" max="2306" width="14.85546875" customWidth="1"/>
    <col min="2307" max="2307" width="8.140625" customWidth="1"/>
    <col min="2308" max="2308" width="16" customWidth="1"/>
    <col min="2561" max="2561" width="80.28515625" customWidth="1"/>
    <col min="2562" max="2562" width="14.85546875" customWidth="1"/>
    <col min="2563" max="2563" width="8.140625" customWidth="1"/>
    <col min="2564" max="2564" width="16" customWidth="1"/>
    <col min="2817" max="2817" width="80.28515625" customWidth="1"/>
    <col min="2818" max="2818" width="14.85546875" customWidth="1"/>
    <col min="2819" max="2819" width="8.140625" customWidth="1"/>
    <col min="2820" max="2820" width="16" customWidth="1"/>
    <col min="3073" max="3073" width="80.28515625" customWidth="1"/>
    <col min="3074" max="3074" width="14.85546875" customWidth="1"/>
    <col min="3075" max="3075" width="8.140625" customWidth="1"/>
    <col min="3076" max="3076" width="16" customWidth="1"/>
    <col min="3329" max="3329" width="80.28515625" customWidth="1"/>
    <col min="3330" max="3330" width="14.85546875" customWidth="1"/>
    <col min="3331" max="3331" width="8.140625" customWidth="1"/>
    <col min="3332" max="3332" width="16" customWidth="1"/>
    <col min="3585" max="3585" width="80.28515625" customWidth="1"/>
    <col min="3586" max="3586" width="14.85546875" customWidth="1"/>
    <col min="3587" max="3587" width="8.140625" customWidth="1"/>
    <col min="3588" max="3588" width="16" customWidth="1"/>
    <col min="3841" max="3841" width="80.28515625" customWidth="1"/>
    <col min="3842" max="3842" width="14.85546875" customWidth="1"/>
    <col min="3843" max="3843" width="8.140625" customWidth="1"/>
    <col min="3844" max="3844" width="16" customWidth="1"/>
    <col min="4097" max="4097" width="80.28515625" customWidth="1"/>
    <col min="4098" max="4098" width="14.85546875" customWidth="1"/>
    <col min="4099" max="4099" width="8.140625" customWidth="1"/>
    <col min="4100" max="4100" width="16" customWidth="1"/>
    <col min="4353" max="4353" width="80.28515625" customWidth="1"/>
    <col min="4354" max="4354" width="14.85546875" customWidth="1"/>
    <col min="4355" max="4355" width="8.140625" customWidth="1"/>
    <col min="4356" max="4356" width="16" customWidth="1"/>
    <col min="4609" max="4609" width="80.28515625" customWidth="1"/>
    <col min="4610" max="4610" width="14.85546875" customWidth="1"/>
    <col min="4611" max="4611" width="8.140625" customWidth="1"/>
    <col min="4612" max="4612" width="16" customWidth="1"/>
    <col min="4865" max="4865" width="80.28515625" customWidth="1"/>
    <col min="4866" max="4866" width="14.85546875" customWidth="1"/>
    <col min="4867" max="4867" width="8.140625" customWidth="1"/>
    <col min="4868" max="4868" width="16" customWidth="1"/>
    <col min="5121" max="5121" width="80.28515625" customWidth="1"/>
    <col min="5122" max="5122" width="14.85546875" customWidth="1"/>
    <col min="5123" max="5123" width="8.140625" customWidth="1"/>
    <col min="5124" max="5124" width="16" customWidth="1"/>
    <col min="5377" max="5377" width="80.28515625" customWidth="1"/>
    <col min="5378" max="5378" width="14.85546875" customWidth="1"/>
    <col min="5379" max="5379" width="8.140625" customWidth="1"/>
    <col min="5380" max="5380" width="16" customWidth="1"/>
    <col min="5633" max="5633" width="80.28515625" customWidth="1"/>
    <col min="5634" max="5634" width="14.85546875" customWidth="1"/>
    <col min="5635" max="5635" width="8.140625" customWidth="1"/>
    <col min="5636" max="5636" width="16" customWidth="1"/>
    <col min="5889" max="5889" width="80.28515625" customWidth="1"/>
    <col min="5890" max="5890" width="14.85546875" customWidth="1"/>
    <col min="5891" max="5891" width="8.140625" customWidth="1"/>
    <col min="5892" max="5892" width="16" customWidth="1"/>
    <col min="6145" max="6145" width="80.28515625" customWidth="1"/>
    <col min="6146" max="6146" width="14.85546875" customWidth="1"/>
    <col min="6147" max="6147" width="8.140625" customWidth="1"/>
    <col min="6148" max="6148" width="16" customWidth="1"/>
    <col min="6401" max="6401" width="80.28515625" customWidth="1"/>
    <col min="6402" max="6402" width="14.85546875" customWidth="1"/>
    <col min="6403" max="6403" width="8.140625" customWidth="1"/>
    <col min="6404" max="6404" width="16" customWidth="1"/>
    <col min="6657" max="6657" width="80.28515625" customWidth="1"/>
    <col min="6658" max="6658" width="14.85546875" customWidth="1"/>
    <col min="6659" max="6659" width="8.140625" customWidth="1"/>
    <col min="6660" max="6660" width="16" customWidth="1"/>
    <col min="6913" max="6913" width="80.28515625" customWidth="1"/>
    <col min="6914" max="6914" width="14.85546875" customWidth="1"/>
    <col min="6915" max="6915" width="8.140625" customWidth="1"/>
    <col min="6916" max="6916" width="16" customWidth="1"/>
    <col min="7169" max="7169" width="80.28515625" customWidth="1"/>
    <col min="7170" max="7170" width="14.85546875" customWidth="1"/>
    <col min="7171" max="7171" width="8.140625" customWidth="1"/>
    <col min="7172" max="7172" width="16" customWidth="1"/>
    <col min="7425" max="7425" width="80.28515625" customWidth="1"/>
    <col min="7426" max="7426" width="14.85546875" customWidth="1"/>
    <col min="7427" max="7427" width="8.140625" customWidth="1"/>
    <col min="7428" max="7428" width="16" customWidth="1"/>
    <col min="7681" max="7681" width="80.28515625" customWidth="1"/>
    <col min="7682" max="7682" width="14.85546875" customWidth="1"/>
    <col min="7683" max="7683" width="8.140625" customWidth="1"/>
    <col min="7684" max="7684" width="16" customWidth="1"/>
    <col min="7937" max="7937" width="80.28515625" customWidth="1"/>
    <col min="7938" max="7938" width="14.85546875" customWidth="1"/>
    <col min="7939" max="7939" width="8.140625" customWidth="1"/>
    <col min="7940" max="7940" width="16" customWidth="1"/>
    <col min="8193" max="8193" width="80.28515625" customWidth="1"/>
    <col min="8194" max="8194" width="14.85546875" customWidth="1"/>
    <col min="8195" max="8195" width="8.140625" customWidth="1"/>
    <col min="8196" max="8196" width="16" customWidth="1"/>
    <col min="8449" max="8449" width="80.28515625" customWidth="1"/>
    <col min="8450" max="8450" width="14.85546875" customWidth="1"/>
    <col min="8451" max="8451" width="8.140625" customWidth="1"/>
    <col min="8452" max="8452" width="16" customWidth="1"/>
    <col min="8705" max="8705" width="80.28515625" customWidth="1"/>
    <col min="8706" max="8706" width="14.85546875" customWidth="1"/>
    <col min="8707" max="8707" width="8.140625" customWidth="1"/>
    <col min="8708" max="8708" width="16" customWidth="1"/>
    <col min="8961" max="8961" width="80.28515625" customWidth="1"/>
    <col min="8962" max="8962" width="14.85546875" customWidth="1"/>
    <col min="8963" max="8963" width="8.140625" customWidth="1"/>
    <col min="8964" max="8964" width="16" customWidth="1"/>
    <col min="9217" max="9217" width="80.28515625" customWidth="1"/>
    <col min="9218" max="9218" width="14.85546875" customWidth="1"/>
    <col min="9219" max="9219" width="8.140625" customWidth="1"/>
    <col min="9220" max="9220" width="16" customWidth="1"/>
    <col min="9473" max="9473" width="80.28515625" customWidth="1"/>
    <col min="9474" max="9474" width="14.85546875" customWidth="1"/>
    <col min="9475" max="9475" width="8.140625" customWidth="1"/>
    <col min="9476" max="9476" width="16" customWidth="1"/>
    <col min="9729" max="9729" width="80.28515625" customWidth="1"/>
    <col min="9730" max="9730" width="14.85546875" customWidth="1"/>
    <col min="9731" max="9731" width="8.140625" customWidth="1"/>
    <col min="9732" max="9732" width="16" customWidth="1"/>
    <col min="9985" max="9985" width="80.28515625" customWidth="1"/>
    <col min="9986" max="9986" width="14.85546875" customWidth="1"/>
    <col min="9987" max="9987" width="8.140625" customWidth="1"/>
    <col min="9988" max="9988" width="16" customWidth="1"/>
    <col min="10241" max="10241" width="80.28515625" customWidth="1"/>
    <col min="10242" max="10242" width="14.85546875" customWidth="1"/>
    <col min="10243" max="10243" width="8.140625" customWidth="1"/>
    <col min="10244" max="10244" width="16" customWidth="1"/>
    <col min="10497" max="10497" width="80.28515625" customWidth="1"/>
    <col min="10498" max="10498" width="14.85546875" customWidth="1"/>
    <col min="10499" max="10499" width="8.140625" customWidth="1"/>
    <col min="10500" max="10500" width="16" customWidth="1"/>
    <col min="10753" max="10753" width="80.28515625" customWidth="1"/>
    <col min="10754" max="10754" width="14.85546875" customWidth="1"/>
    <col min="10755" max="10755" width="8.140625" customWidth="1"/>
    <col min="10756" max="10756" width="16" customWidth="1"/>
    <col min="11009" max="11009" width="80.28515625" customWidth="1"/>
    <col min="11010" max="11010" width="14.85546875" customWidth="1"/>
    <col min="11011" max="11011" width="8.140625" customWidth="1"/>
    <col min="11012" max="11012" width="16" customWidth="1"/>
    <col min="11265" max="11265" width="80.28515625" customWidth="1"/>
    <col min="11266" max="11266" width="14.85546875" customWidth="1"/>
    <col min="11267" max="11267" width="8.140625" customWidth="1"/>
    <col min="11268" max="11268" width="16" customWidth="1"/>
    <col min="11521" max="11521" width="80.28515625" customWidth="1"/>
    <col min="11522" max="11522" width="14.85546875" customWidth="1"/>
    <col min="11523" max="11523" width="8.140625" customWidth="1"/>
    <col min="11524" max="11524" width="16" customWidth="1"/>
    <col min="11777" max="11777" width="80.28515625" customWidth="1"/>
    <col min="11778" max="11778" width="14.85546875" customWidth="1"/>
    <col min="11779" max="11779" width="8.140625" customWidth="1"/>
    <col min="11780" max="11780" width="16" customWidth="1"/>
    <col min="12033" max="12033" width="80.28515625" customWidth="1"/>
    <col min="12034" max="12034" width="14.85546875" customWidth="1"/>
    <col min="12035" max="12035" width="8.140625" customWidth="1"/>
    <col min="12036" max="12036" width="16" customWidth="1"/>
    <col min="12289" max="12289" width="80.28515625" customWidth="1"/>
    <col min="12290" max="12290" width="14.85546875" customWidth="1"/>
    <col min="12291" max="12291" width="8.140625" customWidth="1"/>
    <col min="12292" max="12292" width="16" customWidth="1"/>
    <col min="12545" max="12545" width="80.28515625" customWidth="1"/>
    <col min="12546" max="12546" width="14.85546875" customWidth="1"/>
    <col min="12547" max="12547" width="8.140625" customWidth="1"/>
    <col min="12548" max="12548" width="16" customWidth="1"/>
    <col min="12801" max="12801" width="80.28515625" customWidth="1"/>
    <col min="12802" max="12802" width="14.85546875" customWidth="1"/>
    <col min="12803" max="12803" width="8.140625" customWidth="1"/>
    <col min="12804" max="12804" width="16" customWidth="1"/>
    <col min="13057" max="13057" width="80.28515625" customWidth="1"/>
    <col min="13058" max="13058" width="14.85546875" customWidth="1"/>
    <col min="13059" max="13059" width="8.140625" customWidth="1"/>
    <col min="13060" max="13060" width="16" customWidth="1"/>
    <col min="13313" max="13313" width="80.28515625" customWidth="1"/>
    <col min="13314" max="13314" width="14.85546875" customWidth="1"/>
    <col min="13315" max="13315" width="8.140625" customWidth="1"/>
    <col min="13316" max="13316" width="16" customWidth="1"/>
    <col min="13569" max="13569" width="80.28515625" customWidth="1"/>
    <col min="13570" max="13570" width="14.85546875" customWidth="1"/>
    <col min="13571" max="13571" width="8.140625" customWidth="1"/>
    <col min="13572" max="13572" width="16" customWidth="1"/>
    <col min="13825" max="13825" width="80.28515625" customWidth="1"/>
    <col min="13826" max="13826" width="14.85546875" customWidth="1"/>
    <col min="13827" max="13827" width="8.140625" customWidth="1"/>
    <col min="13828" max="13828" width="16" customWidth="1"/>
    <col min="14081" max="14081" width="80.28515625" customWidth="1"/>
    <col min="14082" max="14082" width="14.85546875" customWidth="1"/>
    <col min="14083" max="14083" width="8.140625" customWidth="1"/>
    <col min="14084" max="14084" width="16" customWidth="1"/>
    <col min="14337" max="14337" width="80.28515625" customWidth="1"/>
    <col min="14338" max="14338" width="14.85546875" customWidth="1"/>
    <col min="14339" max="14339" width="8.140625" customWidth="1"/>
    <col min="14340" max="14340" width="16" customWidth="1"/>
    <col min="14593" max="14593" width="80.28515625" customWidth="1"/>
    <col min="14594" max="14594" width="14.85546875" customWidth="1"/>
    <col min="14595" max="14595" width="8.140625" customWidth="1"/>
    <col min="14596" max="14596" width="16" customWidth="1"/>
    <col min="14849" max="14849" width="80.28515625" customWidth="1"/>
    <col min="14850" max="14850" width="14.85546875" customWidth="1"/>
    <col min="14851" max="14851" width="8.140625" customWidth="1"/>
    <col min="14852" max="14852" width="16" customWidth="1"/>
    <col min="15105" max="15105" width="80.28515625" customWidth="1"/>
    <col min="15106" max="15106" width="14.85546875" customWidth="1"/>
    <col min="15107" max="15107" width="8.140625" customWidth="1"/>
    <col min="15108" max="15108" width="16" customWidth="1"/>
    <col min="15361" max="15361" width="80.28515625" customWidth="1"/>
    <col min="15362" max="15362" width="14.85546875" customWidth="1"/>
    <col min="15363" max="15363" width="8.140625" customWidth="1"/>
    <col min="15364" max="15364" width="16" customWidth="1"/>
    <col min="15617" max="15617" width="80.28515625" customWidth="1"/>
    <col min="15618" max="15618" width="14.85546875" customWidth="1"/>
    <col min="15619" max="15619" width="8.140625" customWidth="1"/>
    <col min="15620" max="15620" width="16" customWidth="1"/>
    <col min="15873" max="15873" width="80.28515625" customWidth="1"/>
    <col min="15874" max="15874" width="14.85546875" customWidth="1"/>
    <col min="15875" max="15875" width="8.140625" customWidth="1"/>
    <col min="15876" max="15876" width="16" customWidth="1"/>
    <col min="16129" max="16129" width="80.28515625" customWidth="1"/>
    <col min="16130" max="16130" width="14.85546875" customWidth="1"/>
    <col min="16131" max="16131" width="8.140625" customWidth="1"/>
    <col min="16132" max="16132" width="16" customWidth="1"/>
  </cols>
  <sheetData>
    <row r="1" spans="1:7" ht="15.75">
      <c r="B1" s="65"/>
      <c r="C1" s="66"/>
      <c r="D1" s="123" t="s">
        <v>716</v>
      </c>
      <c r="E1" s="123"/>
      <c r="F1" s="71"/>
    </row>
    <row r="2" spans="1:7" ht="15.75">
      <c r="B2" s="67"/>
      <c r="C2" s="66"/>
      <c r="D2" s="157" t="s">
        <v>715</v>
      </c>
      <c r="E2" s="157"/>
      <c r="F2" s="157"/>
    </row>
    <row r="3" spans="1:7" ht="15.75">
      <c r="B3" s="65"/>
      <c r="C3" s="66"/>
      <c r="D3" s="157" t="s">
        <v>696</v>
      </c>
      <c r="E3" s="157"/>
      <c r="F3" s="157"/>
    </row>
    <row r="4" spans="1:7" ht="15.75">
      <c r="B4" s="68"/>
      <c r="C4" s="66"/>
      <c r="D4" s="158" t="s">
        <v>697</v>
      </c>
      <c r="E4" s="157"/>
      <c r="F4" s="157"/>
    </row>
    <row r="5" spans="1:7">
      <c r="B5" s="2"/>
      <c r="C5" s="2"/>
      <c r="D5" s="124"/>
    </row>
    <row r="6" spans="1:7" ht="51" customHeight="1">
      <c r="A6" s="159" t="s">
        <v>714</v>
      </c>
      <c r="B6" s="160"/>
      <c r="C6" s="160"/>
      <c r="D6" s="160"/>
      <c r="E6" s="161"/>
      <c r="F6" s="161"/>
    </row>
    <row r="7" spans="1:7" ht="20.25" customHeight="1">
      <c r="A7" s="4"/>
      <c r="B7" s="5"/>
      <c r="C7" s="5"/>
      <c r="D7" s="125"/>
      <c r="E7" s="125"/>
      <c r="F7" s="6" t="s">
        <v>0</v>
      </c>
    </row>
    <row r="8" spans="1:7" ht="36.75" customHeight="1">
      <c r="A8" s="7" t="s">
        <v>1</v>
      </c>
      <c r="B8" s="8" t="s">
        <v>2</v>
      </c>
      <c r="C8" s="8" t="s">
        <v>3</v>
      </c>
      <c r="D8" s="126" t="s">
        <v>694</v>
      </c>
      <c r="E8" s="126" t="s">
        <v>695</v>
      </c>
      <c r="F8" s="69" t="s">
        <v>698</v>
      </c>
    </row>
    <row r="9" spans="1:7" ht="13.5" customHeight="1">
      <c r="A9" s="9">
        <v>1</v>
      </c>
      <c r="B9" s="10">
        <v>2</v>
      </c>
      <c r="C9" s="10">
        <v>3</v>
      </c>
      <c r="D9" s="153">
        <v>4</v>
      </c>
      <c r="E9" s="154">
        <v>5</v>
      </c>
      <c r="F9" s="70">
        <v>6</v>
      </c>
    </row>
    <row r="10" spans="1:7" ht="15.75">
      <c r="A10" s="72"/>
      <c r="B10" s="8"/>
      <c r="C10" s="8"/>
      <c r="D10" s="126"/>
      <c r="E10" s="127"/>
      <c r="F10" s="73"/>
    </row>
    <row r="11" spans="1:7" ht="31.5">
      <c r="A11" s="74" t="s">
        <v>308</v>
      </c>
      <c r="B11" s="75" t="s">
        <v>4</v>
      </c>
      <c r="C11" s="76"/>
      <c r="D11" s="122">
        <f>SUM(D12,D25,D36)</f>
        <v>38172.980000000003</v>
      </c>
      <c r="E11" s="122">
        <f>SUM(E12,E25,E36)</f>
        <v>38147.72</v>
      </c>
      <c r="F11" s="162">
        <f>SUM(E11/D11*100)</f>
        <v>99.933827539793853</v>
      </c>
      <c r="G11" s="58"/>
    </row>
    <row r="12" spans="1:7" ht="15.75">
      <c r="A12" s="79" t="s">
        <v>5</v>
      </c>
      <c r="B12" s="80" t="s">
        <v>6</v>
      </c>
      <c r="C12" s="77"/>
      <c r="D12" s="128">
        <f>SUM(D13,D17,D21)</f>
        <v>5247.8</v>
      </c>
      <c r="E12" s="128">
        <f>SUM(E13,E17,E21)</f>
        <v>5247.79</v>
      </c>
      <c r="F12" s="163">
        <f t="shared" ref="F12:F74" si="0">SUM(E12/D12*100)</f>
        <v>99.99980944395746</v>
      </c>
      <c r="G12" s="63"/>
    </row>
    <row r="13" spans="1:7" ht="31.5">
      <c r="A13" s="79" t="s">
        <v>600</v>
      </c>
      <c r="B13" s="80" t="s">
        <v>597</v>
      </c>
      <c r="C13" s="77"/>
      <c r="D13" s="128">
        <f t="shared" ref="D13:E15" si="1">SUM(D14)</f>
        <v>339.17</v>
      </c>
      <c r="E13" s="128">
        <f t="shared" si="1"/>
        <v>339.16</v>
      </c>
      <c r="F13" s="163">
        <f t="shared" si="0"/>
        <v>99.997051626028238</v>
      </c>
      <c r="G13" s="63"/>
    </row>
    <row r="14" spans="1:7" ht="47.25">
      <c r="A14" s="79" t="s">
        <v>598</v>
      </c>
      <c r="B14" s="80" t="s">
        <v>599</v>
      </c>
      <c r="C14" s="81"/>
      <c r="D14" s="128">
        <f t="shared" si="1"/>
        <v>339.17</v>
      </c>
      <c r="E14" s="128">
        <f t="shared" si="1"/>
        <v>339.16</v>
      </c>
      <c r="F14" s="163">
        <f t="shared" si="0"/>
        <v>99.997051626028238</v>
      </c>
      <c r="G14" s="63"/>
    </row>
    <row r="15" spans="1:7" ht="23.25" customHeight="1">
      <c r="A15" s="82" t="s">
        <v>7</v>
      </c>
      <c r="B15" s="80" t="s">
        <v>599</v>
      </c>
      <c r="C15" s="81">
        <v>800</v>
      </c>
      <c r="D15" s="128">
        <f t="shared" si="1"/>
        <v>339.17</v>
      </c>
      <c r="E15" s="128">
        <f t="shared" si="1"/>
        <v>339.16</v>
      </c>
      <c r="F15" s="163">
        <f t="shared" si="0"/>
        <v>99.997051626028238</v>
      </c>
      <c r="G15" s="63"/>
    </row>
    <row r="16" spans="1:7" ht="53.25" customHeight="1">
      <c r="A16" s="83" t="s">
        <v>310</v>
      </c>
      <c r="B16" s="80" t="s">
        <v>599</v>
      </c>
      <c r="C16" s="77">
        <v>810</v>
      </c>
      <c r="D16" s="128">
        <v>339.17</v>
      </c>
      <c r="E16" s="128">
        <v>339.16</v>
      </c>
      <c r="F16" s="163">
        <f t="shared" si="0"/>
        <v>99.997051626028238</v>
      </c>
      <c r="G16" s="58"/>
    </row>
    <row r="17" spans="1:7" ht="31.5">
      <c r="A17" s="79" t="s">
        <v>8</v>
      </c>
      <c r="B17" s="80" t="s">
        <v>9</v>
      </c>
      <c r="C17" s="81"/>
      <c r="D17" s="128">
        <f>SUM(D18,)</f>
        <v>4580.6000000000004</v>
      </c>
      <c r="E17" s="128">
        <f>SUM(E18,)</f>
        <v>4580.6000000000004</v>
      </c>
      <c r="F17" s="163">
        <f t="shared" si="0"/>
        <v>100</v>
      </c>
      <c r="G17" s="58"/>
    </row>
    <row r="18" spans="1:7" ht="48.75" customHeight="1">
      <c r="A18" s="79" t="s">
        <v>309</v>
      </c>
      <c r="B18" s="80" t="s">
        <v>10</v>
      </c>
      <c r="C18" s="81"/>
      <c r="D18" s="128">
        <f>SUM(D19)</f>
        <v>4580.6000000000004</v>
      </c>
      <c r="E18" s="128">
        <f>SUM(E19)</f>
        <v>4580.6000000000004</v>
      </c>
      <c r="F18" s="163">
        <f t="shared" si="0"/>
        <v>100</v>
      </c>
      <c r="G18" s="58"/>
    </row>
    <row r="19" spans="1:7" ht="15.75">
      <c r="A19" s="82" t="s">
        <v>7</v>
      </c>
      <c r="B19" s="80" t="s">
        <v>10</v>
      </c>
      <c r="C19" s="81">
        <v>800</v>
      </c>
      <c r="D19" s="128">
        <f>SUM(D20)</f>
        <v>4580.6000000000004</v>
      </c>
      <c r="E19" s="128">
        <f>SUM(E20)</f>
        <v>4580.6000000000004</v>
      </c>
      <c r="F19" s="163">
        <f t="shared" si="0"/>
        <v>100</v>
      </c>
      <c r="G19" s="58"/>
    </row>
    <row r="20" spans="1:7" ht="47.25">
      <c r="A20" s="83" t="s">
        <v>310</v>
      </c>
      <c r="B20" s="80" t="s">
        <v>10</v>
      </c>
      <c r="C20" s="77">
        <v>810</v>
      </c>
      <c r="D20" s="128">
        <v>4580.6000000000004</v>
      </c>
      <c r="E20" s="128">
        <v>4580.6000000000004</v>
      </c>
      <c r="F20" s="163">
        <f t="shared" si="0"/>
        <v>100</v>
      </c>
      <c r="G20" s="58"/>
    </row>
    <row r="21" spans="1:7" ht="31.5">
      <c r="A21" s="79" t="s">
        <v>11</v>
      </c>
      <c r="B21" s="80" t="s">
        <v>12</v>
      </c>
      <c r="C21" s="77"/>
      <c r="D21" s="128">
        <f t="shared" ref="D21:E23" si="2">SUM(D22)</f>
        <v>328.03</v>
      </c>
      <c r="E21" s="128">
        <f t="shared" si="2"/>
        <v>328.03</v>
      </c>
      <c r="F21" s="163">
        <f t="shared" si="0"/>
        <v>100</v>
      </c>
      <c r="G21" s="58"/>
    </row>
    <row r="22" spans="1:7" ht="47.25">
      <c r="A22" s="79" t="s">
        <v>13</v>
      </c>
      <c r="B22" s="80" t="s">
        <v>14</v>
      </c>
      <c r="C22" s="77"/>
      <c r="D22" s="128">
        <f t="shared" si="2"/>
        <v>328.03</v>
      </c>
      <c r="E22" s="128">
        <f t="shared" si="2"/>
        <v>328.03</v>
      </c>
      <c r="F22" s="163">
        <f t="shared" si="0"/>
        <v>100</v>
      </c>
      <c r="G22" s="58"/>
    </row>
    <row r="23" spans="1:7" ht="31.5">
      <c r="A23" s="82" t="s">
        <v>311</v>
      </c>
      <c r="B23" s="80" t="s">
        <v>14</v>
      </c>
      <c r="C23" s="81">
        <v>200</v>
      </c>
      <c r="D23" s="128">
        <f t="shared" si="2"/>
        <v>328.03</v>
      </c>
      <c r="E23" s="128">
        <f t="shared" si="2"/>
        <v>328.03</v>
      </c>
      <c r="F23" s="163">
        <f t="shared" si="0"/>
        <v>100</v>
      </c>
      <c r="G23" s="58"/>
    </row>
    <row r="24" spans="1:7" ht="31.5">
      <c r="A24" s="82" t="s">
        <v>15</v>
      </c>
      <c r="B24" s="80" t="s">
        <v>14</v>
      </c>
      <c r="C24" s="81">
        <v>240</v>
      </c>
      <c r="D24" s="128">
        <v>328.03</v>
      </c>
      <c r="E24" s="128">
        <v>328.03</v>
      </c>
      <c r="F24" s="163">
        <f t="shared" si="0"/>
        <v>100</v>
      </c>
      <c r="G24" s="58"/>
    </row>
    <row r="25" spans="1:7" ht="33" customHeight="1">
      <c r="A25" s="79" t="s">
        <v>620</v>
      </c>
      <c r="B25" s="80" t="s">
        <v>623</v>
      </c>
      <c r="C25" s="81"/>
      <c r="D25" s="128">
        <f t="shared" ref="D25:E28" si="3">SUM(D26)</f>
        <v>32604.95</v>
      </c>
      <c r="E25" s="128">
        <f t="shared" si="3"/>
        <v>32581.95</v>
      </c>
      <c r="F25" s="163">
        <f t="shared" si="0"/>
        <v>99.929458563807032</v>
      </c>
      <c r="G25" s="63"/>
    </row>
    <row r="26" spans="1:7" ht="31.5">
      <c r="A26" s="84" t="s">
        <v>621</v>
      </c>
      <c r="B26" s="80" t="s">
        <v>624</v>
      </c>
      <c r="C26" s="81"/>
      <c r="D26" s="128">
        <f>SUM(D27,D30,D33)</f>
        <v>32604.95</v>
      </c>
      <c r="E26" s="128">
        <f>SUM(E27,E30,E33)</f>
        <v>32581.95</v>
      </c>
      <c r="F26" s="163">
        <f t="shared" si="0"/>
        <v>99.929458563807032</v>
      </c>
      <c r="G26" s="63"/>
    </row>
    <row r="27" spans="1:7" ht="63">
      <c r="A27" s="82" t="s">
        <v>622</v>
      </c>
      <c r="B27" s="80" t="s">
        <v>625</v>
      </c>
      <c r="C27" s="81"/>
      <c r="D27" s="128">
        <f t="shared" si="3"/>
        <v>2000</v>
      </c>
      <c r="E27" s="128">
        <f t="shared" si="3"/>
        <v>2000</v>
      </c>
      <c r="F27" s="163">
        <f t="shared" si="0"/>
        <v>100</v>
      </c>
      <c r="G27" s="63"/>
    </row>
    <row r="28" spans="1:7" ht="31.5">
      <c r="A28" s="82" t="s">
        <v>311</v>
      </c>
      <c r="B28" s="80" t="s">
        <v>625</v>
      </c>
      <c r="C28" s="81">
        <v>200</v>
      </c>
      <c r="D28" s="128">
        <f t="shared" si="3"/>
        <v>2000</v>
      </c>
      <c r="E28" s="128">
        <f t="shared" si="3"/>
        <v>2000</v>
      </c>
      <c r="F28" s="163">
        <f t="shared" si="0"/>
        <v>100</v>
      </c>
      <c r="G28" s="63"/>
    </row>
    <row r="29" spans="1:7" ht="31.5">
      <c r="A29" s="82" t="s">
        <v>15</v>
      </c>
      <c r="B29" s="80" t="s">
        <v>625</v>
      </c>
      <c r="C29" s="81">
        <v>240</v>
      </c>
      <c r="D29" s="128">
        <v>2000</v>
      </c>
      <c r="E29" s="128">
        <v>2000</v>
      </c>
      <c r="F29" s="163">
        <f t="shared" si="0"/>
        <v>100</v>
      </c>
      <c r="G29" s="63"/>
    </row>
    <row r="30" spans="1:7" ht="78.75">
      <c r="A30" s="85" t="s">
        <v>650</v>
      </c>
      <c r="B30" s="86" t="s">
        <v>651</v>
      </c>
      <c r="C30" s="87"/>
      <c r="D30" s="128">
        <f t="shared" ref="D30:E31" si="4">SUM(D31)</f>
        <v>15.45</v>
      </c>
      <c r="E30" s="128">
        <f t="shared" si="4"/>
        <v>15.45</v>
      </c>
      <c r="F30" s="163">
        <f t="shared" si="0"/>
        <v>100</v>
      </c>
      <c r="G30" s="63"/>
    </row>
    <row r="31" spans="1:7" ht="31.5">
      <c r="A31" s="82" t="s">
        <v>311</v>
      </c>
      <c r="B31" s="86" t="s">
        <v>651</v>
      </c>
      <c r="C31" s="81">
        <v>200</v>
      </c>
      <c r="D31" s="128">
        <f t="shared" si="4"/>
        <v>15.45</v>
      </c>
      <c r="E31" s="128">
        <f t="shared" si="4"/>
        <v>15.45</v>
      </c>
      <c r="F31" s="163">
        <f t="shared" si="0"/>
        <v>100</v>
      </c>
      <c r="G31" s="63"/>
    </row>
    <row r="32" spans="1:7" ht="31.5">
      <c r="A32" s="82" t="s">
        <v>15</v>
      </c>
      <c r="B32" s="86" t="s">
        <v>651</v>
      </c>
      <c r="C32" s="81">
        <v>240</v>
      </c>
      <c r="D32" s="128">
        <v>15.45</v>
      </c>
      <c r="E32" s="128">
        <v>15.45</v>
      </c>
      <c r="F32" s="163">
        <f t="shared" si="0"/>
        <v>100</v>
      </c>
      <c r="G32" s="63"/>
    </row>
    <row r="33" spans="1:7" ht="78.75">
      <c r="A33" s="82" t="s">
        <v>677</v>
      </c>
      <c r="B33" s="86" t="s">
        <v>676</v>
      </c>
      <c r="C33" s="81"/>
      <c r="D33" s="128">
        <f t="shared" ref="D33:E34" si="5">SUM(D34)</f>
        <v>30589.5</v>
      </c>
      <c r="E33" s="128">
        <f t="shared" si="5"/>
        <v>30566.5</v>
      </c>
      <c r="F33" s="163">
        <f t="shared" si="0"/>
        <v>99.92481080109188</v>
      </c>
      <c r="G33" s="63"/>
    </row>
    <row r="34" spans="1:7" ht="31.5">
      <c r="A34" s="82" t="s">
        <v>311</v>
      </c>
      <c r="B34" s="86" t="s">
        <v>676</v>
      </c>
      <c r="C34" s="81">
        <v>200</v>
      </c>
      <c r="D34" s="128">
        <f t="shared" si="5"/>
        <v>30589.5</v>
      </c>
      <c r="E34" s="128">
        <f t="shared" si="5"/>
        <v>30566.5</v>
      </c>
      <c r="F34" s="163">
        <f t="shared" si="0"/>
        <v>99.92481080109188</v>
      </c>
      <c r="G34" s="63"/>
    </row>
    <row r="35" spans="1:7" ht="31.5">
      <c r="A35" s="82" t="s">
        <v>15</v>
      </c>
      <c r="B35" s="86" t="s">
        <v>676</v>
      </c>
      <c r="C35" s="81">
        <v>240</v>
      </c>
      <c r="D35" s="128">
        <v>30589.5</v>
      </c>
      <c r="E35" s="128">
        <v>30566.5</v>
      </c>
      <c r="F35" s="163">
        <f t="shared" si="0"/>
        <v>99.92481080109188</v>
      </c>
      <c r="G35" s="63"/>
    </row>
    <row r="36" spans="1:7" ht="15.75">
      <c r="A36" s="83" t="s">
        <v>16</v>
      </c>
      <c r="B36" s="80" t="s">
        <v>17</v>
      </c>
      <c r="C36" s="77"/>
      <c r="D36" s="128">
        <f t="shared" ref="D36:E39" si="6">SUM(D37)</f>
        <v>320.23</v>
      </c>
      <c r="E36" s="128">
        <f t="shared" si="6"/>
        <v>317.98</v>
      </c>
      <c r="F36" s="163">
        <f t="shared" si="0"/>
        <v>99.297380008119163</v>
      </c>
      <c r="G36" s="58"/>
    </row>
    <row r="37" spans="1:7" ht="31.5">
      <c r="A37" s="79" t="s">
        <v>18</v>
      </c>
      <c r="B37" s="80" t="s">
        <v>19</v>
      </c>
      <c r="C37" s="77"/>
      <c r="D37" s="128">
        <f t="shared" si="6"/>
        <v>320.23</v>
      </c>
      <c r="E37" s="128">
        <f t="shared" si="6"/>
        <v>317.98</v>
      </c>
      <c r="F37" s="163">
        <f t="shared" si="0"/>
        <v>99.297380008119163</v>
      </c>
      <c r="G37" s="58"/>
    </row>
    <row r="38" spans="1:7" ht="47.25" customHeight="1">
      <c r="A38" s="79" t="s">
        <v>20</v>
      </c>
      <c r="B38" s="80" t="s">
        <v>21</v>
      </c>
      <c r="C38" s="77"/>
      <c r="D38" s="128">
        <f t="shared" si="6"/>
        <v>320.23</v>
      </c>
      <c r="E38" s="128">
        <f t="shared" si="6"/>
        <v>317.98</v>
      </c>
      <c r="F38" s="163">
        <f t="shared" si="0"/>
        <v>99.297380008119163</v>
      </c>
      <c r="G38" s="58"/>
    </row>
    <row r="39" spans="1:7" ht="31.5">
      <c r="A39" s="82" t="s">
        <v>311</v>
      </c>
      <c r="B39" s="80" t="s">
        <v>21</v>
      </c>
      <c r="C39" s="77">
        <v>200</v>
      </c>
      <c r="D39" s="128">
        <f t="shared" si="6"/>
        <v>320.23</v>
      </c>
      <c r="E39" s="128">
        <f t="shared" si="6"/>
        <v>317.98</v>
      </c>
      <c r="F39" s="163">
        <f t="shared" si="0"/>
        <v>99.297380008119163</v>
      </c>
      <c r="G39" s="58"/>
    </row>
    <row r="40" spans="1:7" ht="31.5">
      <c r="A40" s="82" t="s">
        <v>15</v>
      </c>
      <c r="B40" s="80" t="s">
        <v>21</v>
      </c>
      <c r="C40" s="77">
        <v>240</v>
      </c>
      <c r="D40" s="128">
        <v>320.23</v>
      </c>
      <c r="E40" s="128">
        <v>317.98</v>
      </c>
      <c r="F40" s="163">
        <f t="shared" si="0"/>
        <v>99.297380008119163</v>
      </c>
      <c r="G40" s="58"/>
    </row>
    <row r="41" spans="1:7" ht="31.5">
      <c r="A41" s="74" t="s">
        <v>312</v>
      </c>
      <c r="B41" s="75" t="s">
        <v>22</v>
      </c>
      <c r="C41" s="88"/>
      <c r="D41" s="122">
        <f>SUM(D42,D55,D75,D88,D107,D114)</f>
        <v>122403.46</v>
      </c>
      <c r="E41" s="122">
        <f>SUM(E42,E55,E75,E88,E107,E114)</f>
        <v>121791.12384</v>
      </c>
      <c r="F41" s="162">
        <f t="shared" si="0"/>
        <v>99.499739500827829</v>
      </c>
      <c r="G41" s="58"/>
    </row>
    <row r="42" spans="1:7" ht="31.5">
      <c r="A42" s="79" t="s">
        <v>316</v>
      </c>
      <c r="B42" s="80" t="s">
        <v>23</v>
      </c>
      <c r="C42" s="81"/>
      <c r="D42" s="128">
        <f>SUM(D43)</f>
        <v>6065.06</v>
      </c>
      <c r="E42" s="128">
        <f>SUM(E43)</f>
        <v>6065.0030200000001</v>
      </c>
      <c r="F42" s="163">
        <f t="shared" si="0"/>
        <v>99.999060520423527</v>
      </c>
      <c r="G42" s="58"/>
    </row>
    <row r="43" spans="1:7" ht="31.5">
      <c r="A43" s="79" t="s">
        <v>24</v>
      </c>
      <c r="B43" s="80" t="s">
        <v>25</v>
      </c>
      <c r="C43" s="81"/>
      <c r="D43" s="128">
        <f>SUM(D44,D52)</f>
        <v>6065.06</v>
      </c>
      <c r="E43" s="128">
        <f>SUM(E44,E52)</f>
        <v>6065.0030200000001</v>
      </c>
      <c r="F43" s="163">
        <f t="shared" si="0"/>
        <v>99.999060520423527</v>
      </c>
      <c r="G43" s="58"/>
    </row>
    <row r="44" spans="1:7" ht="31.5">
      <c r="A44" s="79" t="s">
        <v>26</v>
      </c>
      <c r="B44" s="80" t="s">
        <v>27</v>
      </c>
      <c r="C44" s="81"/>
      <c r="D44" s="128">
        <f>SUM(D45,D47)</f>
        <v>5472.6</v>
      </c>
      <c r="E44" s="128">
        <f>SUM(E45,E47)</f>
        <v>5472.57</v>
      </c>
      <c r="F44" s="163">
        <f t="shared" si="0"/>
        <v>99.999451814494009</v>
      </c>
      <c r="G44" s="58"/>
    </row>
    <row r="45" spans="1:7" ht="31.5">
      <c r="A45" s="82" t="s">
        <v>311</v>
      </c>
      <c r="B45" s="80" t="s">
        <v>27</v>
      </c>
      <c r="C45" s="81">
        <v>200</v>
      </c>
      <c r="D45" s="128">
        <f>SUM(D46)</f>
        <v>2720.1</v>
      </c>
      <c r="E45" s="128">
        <f>SUM(E46)</f>
        <v>2720.07</v>
      </c>
      <c r="F45" s="163">
        <f t="shared" si="0"/>
        <v>99.998897099371348</v>
      </c>
      <c r="G45" s="58"/>
    </row>
    <row r="46" spans="1:7" ht="31.5">
      <c r="A46" s="82" t="s">
        <v>15</v>
      </c>
      <c r="B46" s="80" t="s">
        <v>27</v>
      </c>
      <c r="C46" s="81">
        <v>240</v>
      </c>
      <c r="D46" s="128">
        <v>2720.1</v>
      </c>
      <c r="E46" s="128">
        <v>2720.07</v>
      </c>
      <c r="F46" s="163">
        <f t="shared" si="0"/>
        <v>99.998897099371348</v>
      </c>
      <c r="G46" s="58"/>
    </row>
    <row r="47" spans="1:7" ht="31.5">
      <c r="A47" s="85" t="s">
        <v>28</v>
      </c>
      <c r="B47" s="80" t="s">
        <v>27</v>
      </c>
      <c r="C47" s="89">
        <v>600</v>
      </c>
      <c r="D47" s="128">
        <f>SUM(D48,D50)</f>
        <v>2752.5</v>
      </c>
      <c r="E47" s="128">
        <f>SUM(E48,E50)</f>
        <v>2752.5</v>
      </c>
      <c r="F47" s="163">
        <f t="shared" si="0"/>
        <v>100</v>
      </c>
      <c r="G47" s="58"/>
    </row>
    <row r="48" spans="1:7" ht="15.75">
      <c r="A48" s="85" t="s">
        <v>51</v>
      </c>
      <c r="B48" s="80" t="s">
        <v>27</v>
      </c>
      <c r="C48" s="89">
        <v>610</v>
      </c>
      <c r="D48" s="128">
        <f>SUM(D49)</f>
        <v>460</v>
      </c>
      <c r="E48" s="128">
        <f>SUM(E49)</f>
        <v>460</v>
      </c>
      <c r="F48" s="163">
        <f t="shared" si="0"/>
        <v>100</v>
      </c>
      <c r="G48" s="63"/>
    </row>
    <row r="49" spans="1:9" ht="15.75">
      <c r="A49" s="90" t="s">
        <v>52</v>
      </c>
      <c r="B49" s="80" t="s">
        <v>27</v>
      </c>
      <c r="C49" s="89">
        <v>612</v>
      </c>
      <c r="D49" s="128">
        <v>460</v>
      </c>
      <c r="E49" s="128">
        <v>460</v>
      </c>
      <c r="F49" s="163">
        <f t="shared" si="0"/>
        <v>100</v>
      </c>
      <c r="G49" s="63"/>
    </row>
    <row r="50" spans="1:9" ht="15.75">
      <c r="A50" s="85" t="s">
        <v>29</v>
      </c>
      <c r="B50" s="80" t="s">
        <v>27</v>
      </c>
      <c r="C50" s="77">
        <v>620</v>
      </c>
      <c r="D50" s="128">
        <f>SUM(D51)</f>
        <v>2292.5</v>
      </c>
      <c r="E50" s="128">
        <f>SUM(E51)</f>
        <v>2292.5</v>
      </c>
      <c r="F50" s="163">
        <f t="shared" si="0"/>
        <v>100</v>
      </c>
      <c r="G50" s="58"/>
    </row>
    <row r="51" spans="1:9" ht="15.75">
      <c r="A51" s="82" t="s">
        <v>30</v>
      </c>
      <c r="B51" s="80" t="s">
        <v>27</v>
      </c>
      <c r="C51" s="81">
        <v>622</v>
      </c>
      <c r="D51" s="128">
        <v>2292.5</v>
      </c>
      <c r="E51" s="128">
        <v>2292.5</v>
      </c>
      <c r="F51" s="163">
        <f t="shared" si="0"/>
        <v>100</v>
      </c>
      <c r="G51" s="58"/>
    </row>
    <row r="52" spans="1:9" ht="31.5">
      <c r="A52" s="79" t="s">
        <v>31</v>
      </c>
      <c r="B52" s="80" t="s">
        <v>32</v>
      </c>
      <c r="C52" s="81"/>
      <c r="D52" s="128">
        <f>SUM(D53)</f>
        <v>592.46</v>
      </c>
      <c r="E52" s="128">
        <f>SUM(E53)</f>
        <v>592.43302000000006</v>
      </c>
      <c r="F52" s="163">
        <f t="shared" si="0"/>
        <v>99.995446106066225</v>
      </c>
      <c r="G52" s="58"/>
    </row>
    <row r="53" spans="1:9" ht="31.5">
      <c r="A53" s="82" t="s">
        <v>311</v>
      </c>
      <c r="B53" s="80" t="s">
        <v>32</v>
      </c>
      <c r="C53" s="81">
        <v>200</v>
      </c>
      <c r="D53" s="128">
        <f>SUM(D54)</f>
        <v>592.46</v>
      </c>
      <c r="E53" s="128">
        <f>SUM(E54)</f>
        <v>592.43302000000006</v>
      </c>
      <c r="F53" s="163">
        <f t="shared" si="0"/>
        <v>99.995446106066225</v>
      </c>
      <c r="G53" s="58"/>
      <c r="H53" s="33"/>
      <c r="I53" s="33"/>
    </row>
    <row r="54" spans="1:9" ht="31.5">
      <c r="A54" s="82" t="s">
        <v>15</v>
      </c>
      <c r="B54" s="80" t="s">
        <v>32</v>
      </c>
      <c r="C54" s="81">
        <v>240</v>
      </c>
      <c r="D54" s="128">
        <v>592.46</v>
      </c>
      <c r="E54" s="128">
        <v>592.43302000000006</v>
      </c>
      <c r="F54" s="163">
        <f t="shared" si="0"/>
        <v>99.995446106066225</v>
      </c>
      <c r="G54" s="58"/>
    </row>
    <row r="55" spans="1:9" ht="47.25">
      <c r="A55" s="79" t="s">
        <v>313</v>
      </c>
      <c r="B55" s="80" t="s">
        <v>33</v>
      </c>
      <c r="C55" s="81"/>
      <c r="D55" s="129">
        <f>SUM(D56)</f>
        <v>9683.9</v>
      </c>
      <c r="E55" s="129">
        <f>SUM(E56)</f>
        <v>9076.1299999999992</v>
      </c>
      <c r="F55" s="163">
        <f t="shared" si="0"/>
        <v>93.723912886337118</v>
      </c>
      <c r="G55" s="59"/>
    </row>
    <row r="56" spans="1:9" ht="47.25">
      <c r="A56" s="85" t="s">
        <v>314</v>
      </c>
      <c r="B56" s="80" t="s">
        <v>34</v>
      </c>
      <c r="C56" s="81"/>
      <c r="D56" s="129">
        <f>SUM(D57,D63,D66,D69,D72)</f>
        <v>9683.9</v>
      </c>
      <c r="E56" s="129">
        <f>SUM(E57,E63,E66,E69,E72)</f>
        <v>9076.1299999999992</v>
      </c>
      <c r="F56" s="163">
        <f t="shared" si="0"/>
        <v>93.723912886337118</v>
      </c>
      <c r="G56" s="59"/>
    </row>
    <row r="57" spans="1:9" ht="47.25">
      <c r="A57" s="85" t="s">
        <v>315</v>
      </c>
      <c r="B57" s="80" t="s">
        <v>35</v>
      </c>
      <c r="C57" s="81"/>
      <c r="D57" s="129">
        <f>SUM(D58,D60)</f>
        <v>1763.9</v>
      </c>
      <c r="E57" s="129">
        <f>SUM(E58,E60)</f>
        <v>1763.33</v>
      </c>
      <c r="F57" s="163">
        <f t="shared" si="0"/>
        <v>99.967685242927601</v>
      </c>
      <c r="G57" s="59"/>
    </row>
    <row r="58" spans="1:9" ht="31.5">
      <c r="A58" s="82" t="s">
        <v>311</v>
      </c>
      <c r="B58" s="80" t="s">
        <v>35</v>
      </c>
      <c r="C58" s="91" t="s">
        <v>36</v>
      </c>
      <c r="D58" s="128">
        <f>SUM(D59)</f>
        <v>442.4</v>
      </c>
      <c r="E58" s="128">
        <f>SUM(E59)</f>
        <v>442.29</v>
      </c>
      <c r="F58" s="163">
        <f t="shared" si="0"/>
        <v>99.975135623869818</v>
      </c>
      <c r="G58" s="58"/>
    </row>
    <row r="59" spans="1:9" ht="31.5">
      <c r="A59" s="92" t="s">
        <v>15</v>
      </c>
      <c r="B59" s="80" t="s">
        <v>35</v>
      </c>
      <c r="C59" s="93">
        <v>240</v>
      </c>
      <c r="D59" s="128">
        <v>442.4</v>
      </c>
      <c r="E59" s="128">
        <v>442.29</v>
      </c>
      <c r="F59" s="163">
        <f t="shared" si="0"/>
        <v>99.975135623869818</v>
      </c>
      <c r="G59" s="58"/>
    </row>
    <row r="60" spans="1:9" ht="31.5">
      <c r="A60" s="85" t="s">
        <v>28</v>
      </c>
      <c r="B60" s="80" t="s">
        <v>35</v>
      </c>
      <c r="C60" s="77">
        <v>600</v>
      </c>
      <c r="D60" s="128">
        <f>SUM(D61)</f>
        <v>1321.5</v>
      </c>
      <c r="E60" s="128">
        <f>SUM(E61)</f>
        <v>1321.04</v>
      </c>
      <c r="F60" s="163">
        <f t="shared" si="0"/>
        <v>99.965191070752937</v>
      </c>
      <c r="G60" s="58"/>
    </row>
    <row r="61" spans="1:9" ht="17.45" customHeight="1">
      <c r="A61" s="85" t="s">
        <v>29</v>
      </c>
      <c r="B61" s="80" t="s">
        <v>35</v>
      </c>
      <c r="C61" s="81">
        <v>620</v>
      </c>
      <c r="D61" s="128">
        <f>SUM(D62)</f>
        <v>1321.5</v>
      </c>
      <c r="E61" s="128">
        <f>SUM(E62)</f>
        <v>1321.04</v>
      </c>
      <c r="F61" s="163">
        <f t="shared" si="0"/>
        <v>99.965191070752937</v>
      </c>
      <c r="G61" s="58"/>
    </row>
    <row r="62" spans="1:9" ht="25.5" customHeight="1">
      <c r="A62" s="82" t="s">
        <v>30</v>
      </c>
      <c r="B62" s="80" t="s">
        <v>35</v>
      </c>
      <c r="C62" s="81">
        <v>622</v>
      </c>
      <c r="D62" s="128">
        <v>1321.5</v>
      </c>
      <c r="E62" s="128">
        <v>1321.04</v>
      </c>
      <c r="F62" s="163">
        <f t="shared" si="0"/>
        <v>99.965191070752937</v>
      </c>
      <c r="G62" s="58"/>
    </row>
    <row r="63" spans="1:9" ht="53.25" customHeight="1">
      <c r="A63" s="82" t="s">
        <v>590</v>
      </c>
      <c r="B63" s="80" t="s">
        <v>589</v>
      </c>
      <c r="C63" s="81"/>
      <c r="D63" s="128">
        <f t="shared" ref="D63:E64" si="7">SUM(D64)</f>
        <v>2244</v>
      </c>
      <c r="E63" s="128">
        <f t="shared" si="7"/>
        <v>2176.6799999999998</v>
      </c>
      <c r="F63" s="163">
        <f t="shared" si="0"/>
        <v>97</v>
      </c>
      <c r="G63" s="63"/>
    </row>
    <row r="64" spans="1:9" ht="31.5">
      <c r="A64" s="82" t="s">
        <v>311</v>
      </c>
      <c r="B64" s="80" t="s">
        <v>589</v>
      </c>
      <c r="C64" s="91" t="s">
        <v>36</v>
      </c>
      <c r="D64" s="128">
        <f t="shared" si="7"/>
        <v>2244</v>
      </c>
      <c r="E64" s="128">
        <f t="shared" si="7"/>
        <v>2176.6799999999998</v>
      </c>
      <c r="F64" s="163">
        <f t="shared" si="0"/>
        <v>97</v>
      </c>
      <c r="G64" s="63"/>
    </row>
    <row r="65" spans="1:7" ht="31.5">
      <c r="A65" s="92" t="s">
        <v>15</v>
      </c>
      <c r="B65" s="80" t="s">
        <v>589</v>
      </c>
      <c r="C65" s="93">
        <v>240</v>
      </c>
      <c r="D65" s="128">
        <v>2244</v>
      </c>
      <c r="E65" s="128">
        <v>2176.6799999999998</v>
      </c>
      <c r="F65" s="163">
        <f t="shared" si="0"/>
        <v>97</v>
      </c>
      <c r="G65" s="63"/>
    </row>
    <row r="66" spans="1:7" ht="47.25">
      <c r="A66" s="92" t="s">
        <v>609</v>
      </c>
      <c r="B66" s="80" t="s">
        <v>610</v>
      </c>
      <c r="C66" s="93"/>
      <c r="D66" s="128">
        <f t="shared" ref="D66:E67" si="8">SUM(D67)</f>
        <v>4488</v>
      </c>
      <c r="E66" s="128">
        <f t="shared" si="8"/>
        <v>4039.2</v>
      </c>
      <c r="F66" s="163">
        <f t="shared" si="0"/>
        <v>89.999999999999986</v>
      </c>
      <c r="G66" s="63"/>
    </row>
    <row r="67" spans="1:7" ht="31.5">
      <c r="A67" s="82" t="s">
        <v>311</v>
      </c>
      <c r="B67" s="80" t="s">
        <v>610</v>
      </c>
      <c r="C67" s="91" t="s">
        <v>36</v>
      </c>
      <c r="D67" s="128">
        <f t="shared" si="8"/>
        <v>4488</v>
      </c>
      <c r="E67" s="128">
        <f t="shared" si="8"/>
        <v>4039.2</v>
      </c>
      <c r="F67" s="163">
        <f t="shared" si="0"/>
        <v>89.999999999999986</v>
      </c>
      <c r="G67" s="63"/>
    </row>
    <row r="68" spans="1:7" ht="31.5">
      <c r="A68" s="92" t="s">
        <v>15</v>
      </c>
      <c r="B68" s="80" t="s">
        <v>610</v>
      </c>
      <c r="C68" s="93">
        <v>240</v>
      </c>
      <c r="D68" s="128">
        <v>4488</v>
      </c>
      <c r="E68" s="128">
        <v>4039.2</v>
      </c>
      <c r="F68" s="163">
        <f t="shared" si="0"/>
        <v>89.999999999999986</v>
      </c>
      <c r="G68" s="63"/>
    </row>
    <row r="69" spans="1:7" ht="47.25">
      <c r="A69" s="82" t="s">
        <v>617</v>
      </c>
      <c r="B69" s="80" t="s">
        <v>636</v>
      </c>
      <c r="C69" s="81"/>
      <c r="D69" s="128">
        <f t="shared" ref="D69:E73" si="9">SUM(D70)</f>
        <v>396</v>
      </c>
      <c r="E69" s="128">
        <f t="shared" si="9"/>
        <v>384.12</v>
      </c>
      <c r="F69" s="163">
        <f t="shared" si="0"/>
        <v>97</v>
      </c>
      <c r="G69" s="63"/>
    </row>
    <row r="70" spans="1:7" ht="31.5">
      <c r="A70" s="82" t="s">
        <v>311</v>
      </c>
      <c r="B70" s="80" t="s">
        <v>636</v>
      </c>
      <c r="C70" s="91" t="s">
        <v>36</v>
      </c>
      <c r="D70" s="128">
        <f t="shared" si="9"/>
        <v>396</v>
      </c>
      <c r="E70" s="128">
        <f t="shared" si="9"/>
        <v>384.12</v>
      </c>
      <c r="F70" s="163">
        <f t="shared" si="0"/>
        <v>97</v>
      </c>
      <c r="G70" s="63"/>
    </row>
    <row r="71" spans="1:7" ht="31.5">
      <c r="A71" s="92" t="s">
        <v>15</v>
      </c>
      <c r="B71" s="80" t="s">
        <v>636</v>
      </c>
      <c r="C71" s="93">
        <v>240</v>
      </c>
      <c r="D71" s="128">
        <v>396</v>
      </c>
      <c r="E71" s="128">
        <v>384.12</v>
      </c>
      <c r="F71" s="163">
        <f t="shared" si="0"/>
        <v>97</v>
      </c>
      <c r="G71" s="63"/>
    </row>
    <row r="72" spans="1:7" ht="47.25">
      <c r="A72" s="92" t="s">
        <v>618</v>
      </c>
      <c r="B72" s="80" t="s">
        <v>637</v>
      </c>
      <c r="C72" s="93"/>
      <c r="D72" s="128">
        <f t="shared" si="9"/>
        <v>792</v>
      </c>
      <c r="E72" s="128">
        <f t="shared" si="9"/>
        <v>712.8</v>
      </c>
      <c r="F72" s="163">
        <f t="shared" si="0"/>
        <v>89.999999999999986</v>
      </c>
      <c r="G72" s="63"/>
    </row>
    <row r="73" spans="1:7" ht="31.5">
      <c r="A73" s="82" t="s">
        <v>311</v>
      </c>
      <c r="B73" s="80" t="s">
        <v>637</v>
      </c>
      <c r="C73" s="91" t="s">
        <v>36</v>
      </c>
      <c r="D73" s="128">
        <f t="shared" si="9"/>
        <v>792</v>
      </c>
      <c r="E73" s="128">
        <f t="shared" si="9"/>
        <v>712.8</v>
      </c>
      <c r="F73" s="163">
        <f t="shared" si="0"/>
        <v>89.999999999999986</v>
      </c>
      <c r="G73" s="63"/>
    </row>
    <row r="74" spans="1:7" ht="31.5">
      <c r="A74" s="92" t="s">
        <v>15</v>
      </c>
      <c r="B74" s="80" t="s">
        <v>637</v>
      </c>
      <c r="C74" s="93">
        <v>240</v>
      </c>
      <c r="D74" s="128">
        <v>792</v>
      </c>
      <c r="E74" s="128">
        <v>712.8</v>
      </c>
      <c r="F74" s="163">
        <f t="shared" si="0"/>
        <v>89.999999999999986</v>
      </c>
      <c r="G74" s="63"/>
    </row>
    <row r="75" spans="1:7" ht="32.25" customHeight="1">
      <c r="A75" s="79" t="s">
        <v>37</v>
      </c>
      <c r="B75" s="80" t="s">
        <v>38</v>
      </c>
      <c r="C75" s="81"/>
      <c r="D75" s="128">
        <f>SUM(D76)</f>
        <v>46277.1</v>
      </c>
      <c r="E75" s="128">
        <f>SUM(E76)</f>
        <v>46272.951720000005</v>
      </c>
      <c r="F75" s="163">
        <f t="shared" ref="F75:F131" si="10">SUM(E75/D75*100)</f>
        <v>99.991035998366371</v>
      </c>
      <c r="G75" s="58"/>
    </row>
    <row r="76" spans="1:7" ht="47.25">
      <c r="A76" s="90" t="s">
        <v>39</v>
      </c>
      <c r="B76" s="80" t="s">
        <v>40</v>
      </c>
      <c r="C76" s="81"/>
      <c r="D76" s="128">
        <f>SUM(D77)</f>
        <v>46277.1</v>
      </c>
      <c r="E76" s="128">
        <f>SUM(E77)</f>
        <v>46272.951720000005</v>
      </c>
      <c r="F76" s="163">
        <f t="shared" si="10"/>
        <v>99.991035998366371</v>
      </c>
      <c r="G76" s="58"/>
    </row>
    <row r="77" spans="1:7" ht="31.5">
      <c r="A77" s="82" t="s">
        <v>41</v>
      </c>
      <c r="B77" s="80" t="s">
        <v>42</v>
      </c>
      <c r="C77" s="81"/>
      <c r="D77" s="128">
        <f>SUM(D78,D80,D82,D86)</f>
        <v>46277.1</v>
      </c>
      <c r="E77" s="128">
        <f>SUM(E78,E80,E82,E86)</f>
        <v>46272.951720000005</v>
      </c>
      <c r="F77" s="163">
        <f t="shared" si="10"/>
        <v>99.991035998366371</v>
      </c>
      <c r="G77" s="58"/>
    </row>
    <row r="78" spans="1:7" ht="63">
      <c r="A78" s="79" t="s">
        <v>43</v>
      </c>
      <c r="B78" s="80" t="s">
        <v>42</v>
      </c>
      <c r="C78" s="77">
        <v>100</v>
      </c>
      <c r="D78" s="128">
        <f>SUM(D79)</f>
        <v>4908.5</v>
      </c>
      <c r="E78" s="128">
        <f>SUM(E79)</f>
        <v>4908.4078200000004</v>
      </c>
      <c r="F78" s="163">
        <f t="shared" si="10"/>
        <v>99.998122033207707</v>
      </c>
      <c r="G78" s="58"/>
    </row>
    <row r="79" spans="1:7" ht="15.75">
      <c r="A79" s="82" t="s">
        <v>44</v>
      </c>
      <c r="B79" s="80" t="s">
        <v>42</v>
      </c>
      <c r="C79" s="77">
        <v>110</v>
      </c>
      <c r="D79" s="130">
        <v>4908.5</v>
      </c>
      <c r="E79" s="130">
        <v>4908.4078200000004</v>
      </c>
      <c r="F79" s="163">
        <f t="shared" si="10"/>
        <v>99.998122033207707</v>
      </c>
      <c r="G79" s="58"/>
    </row>
    <row r="80" spans="1:7" ht="31.5">
      <c r="A80" s="82" t="s">
        <v>311</v>
      </c>
      <c r="B80" s="80" t="s">
        <v>42</v>
      </c>
      <c r="C80" s="77">
        <v>200</v>
      </c>
      <c r="D80" s="128">
        <f>SUM(D81)</f>
        <v>259.5</v>
      </c>
      <c r="E80" s="128">
        <f>SUM(E81)</f>
        <v>255.53762</v>
      </c>
      <c r="F80" s="163">
        <f t="shared" si="10"/>
        <v>98.473071290944119</v>
      </c>
      <c r="G80" s="58"/>
    </row>
    <row r="81" spans="1:7" ht="31.5">
      <c r="A81" s="85" t="s">
        <v>15</v>
      </c>
      <c r="B81" s="80" t="s">
        <v>42</v>
      </c>
      <c r="C81" s="77">
        <v>240</v>
      </c>
      <c r="D81" s="130">
        <v>259.5</v>
      </c>
      <c r="E81" s="130">
        <v>255.53762</v>
      </c>
      <c r="F81" s="163">
        <f t="shared" si="10"/>
        <v>98.473071290944119</v>
      </c>
      <c r="G81" s="58"/>
    </row>
    <row r="82" spans="1:7" ht="31.5">
      <c r="A82" s="90" t="s">
        <v>28</v>
      </c>
      <c r="B82" s="80" t="s">
        <v>42</v>
      </c>
      <c r="C82" s="77">
        <v>600</v>
      </c>
      <c r="D82" s="128">
        <f>SUM(D83)</f>
        <v>40733.5</v>
      </c>
      <c r="E82" s="128">
        <f>SUM(E83)</f>
        <v>40733.46</v>
      </c>
      <c r="F82" s="163">
        <f t="shared" si="10"/>
        <v>99.999901800729134</v>
      </c>
      <c r="G82" s="58"/>
    </row>
    <row r="83" spans="1:7" ht="15.75">
      <c r="A83" s="85" t="s">
        <v>29</v>
      </c>
      <c r="B83" s="80" t="s">
        <v>42</v>
      </c>
      <c r="C83" s="77">
        <v>620</v>
      </c>
      <c r="D83" s="128">
        <f>SUM(D84,D85)</f>
        <v>40733.5</v>
      </c>
      <c r="E83" s="128">
        <f>SUM(E84,E85)</f>
        <v>40733.46</v>
      </c>
      <c r="F83" s="163">
        <f t="shared" si="10"/>
        <v>99.999901800729134</v>
      </c>
      <c r="G83" s="58"/>
    </row>
    <row r="84" spans="1:7" ht="47.25">
      <c r="A84" s="90" t="s">
        <v>45</v>
      </c>
      <c r="B84" s="80" t="s">
        <v>42</v>
      </c>
      <c r="C84" s="81">
        <v>621</v>
      </c>
      <c r="D84" s="130">
        <v>40700.5</v>
      </c>
      <c r="E84" s="130">
        <v>40700.46</v>
      </c>
      <c r="F84" s="163">
        <f t="shared" si="10"/>
        <v>99.999901721109069</v>
      </c>
      <c r="G84" s="58"/>
    </row>
    <row r="85" spans="1:7" ht="15.75">
      <c r="A85" s="82" t="s">
        <v>30</v>
      </c>
      <c r="B85" s="80" t="s">
        <v>42</v>
      </c>
      <c r="C85" s="81">
        <v>622</v>
      </c>
      <c r="D85" s="128">
        <v>33</v>
      </c>
      <c r="E85" s="128">
        <v>33</v>
      </c>
      <c r="F85" s="163">
        <f t="shared" si="10"/>
        <v>100</v>
      </c>
      <c r="G85" s="63"/>
    </row>
    <row r="86" spans="1:7" ht="15.75">
      <c r="A86" s="83" t="s">
        <v>7</v>
      </c>
      <c r="B86" s="80" t="s">
        <v>42</v>
      </c>
      <c r="C86" s="81">
        <v>800</v>
      </c>
      <c r="D86" s="128">
        <f>SUM(D87)</f>
        <v>375.6</v>
      </c>
      <c r="E86" s="128">
        <f>SUM(E87)</f>
        <v>375.54628000000002</v>
      </c>
      <c r="F86" s="163">
        <f t="shared" si="10"/>
        <v>99.985697550585726</v>
      </c>
      <c r="G86" s="58"/>
    </row>
    <row r="87" spans="1:7" ht="15.75">
      <c r="A87" s="82" t="s">
        <v>46</v>
      </c>
      <c r="B87" s="80" t="s">
        <v>42</v>
      </c>
      <c r="C87" s="81">
        <v>850</v>
      </c>
      <c r="D87" s="129">
        <v>375.6</v>
      </c>
      <c r="E87" s="129">
        <v>375.54628000000002</v>
      </c>
      <c r="F87" s="163">
        <f t="shared" si="10"/>
        <v>99.985697550585726</v>
      </c>
      <c r="G87" s="59"/>
    </row>
    <row r="88" spans="1:7" ht="15.75">
      <c r="A88" s="79" t="s">
        <v>317</v>
      </c>
      <c r="B88" s="80" t="s">
        <v>47</v>
      </c>
      <c r="C88" s="81"/>
      <c r="D88" s="129">
        <f>SUM(D89)</f>
        <v>15414.6</v>
      </c>
      <c r="E88" s="129">
        <f>SUM(E89)</f>
        <v>15414.463299999999</v>
      </c>
      <c r="F88" s="163">
        <f t="shared" si="10"/>
        <v>99.999113178415271</v>
      </c>
      <c r="G88" s="59"/>
    </row>
    <row r="89" spans="1:7" ht="49.5" customHeight="1">
      <c r="A89" s="79" t="s">
        <v>48</v>
      </c>
      <c r="B89" s="80" t="s">
        <v>49</v>
      </c>
      <c r="C89" s="81"/>
      <c r="D89" s="129">
        <f>SUM(D90,D94,D98,D102)</f>
        <v>15414.6</v>
      </c>
      <c r="E89" s="129">
        <f>SUM(E90,E94,E98,E102)</f>
        <v>15414.463299999999</v>
      </c>
      <c r="F89" s="163">
        <f t="shared" si="10"/>
        <v>99.999113178415271</v>
      </c>
      <c r="G89" s="59"/>
    </row>
    <row r="90" spans="1:7" ht="33.75" customHeight="1">
      <c r="A90" s="79" t="s">
        <v>318</v>
      </c>
      <c r="B90" s="80" t="s">
        <v>50</v>
      </c>
      <c r="C90" s="77"/>
      <c r="D90" s="128">
        <f t="shared" ref="D90:E92" si="11">SUM(D91)</f>
        <v>329.05</v>
      </c>
      <c r="E90" s="128">
        <f t="shared" si="11"/>
        <v>329.05</v>
      </c>
      <c r="F90" s="163">
        <f t="shared" si="10"/>
        <v>100</v>
      </c>
      <c r="G90" s="58"/>
    </row>
    <row r="91" spans="1:7" ht="31.5">
      <c r="A91" s="79" t="s">
        <v>28</v>
      </c>
      <c r="B91" s="80" t="s">
        <v>50</v>
      </c>
      <c r="C91" s="81">
        <v>600</v>
      </c>
      <c r="D91" s="128">
        <f t="shared" si="11"/>
        <v>329.05</v>
      </c>
      <c r="E91" s="128">
        <f t="shared" si="11"/>
        <v>329.05</v>
      </c>
      <c r="F91" s="163">
        <f t="shared" si="10"/>
        <v>100</v>
      </c>
      <c r="G91" s="58"/>
    </row>
    <row r="92" spans="1:7" ht="15.75">
      <c r="A92" s="85" t="s">
        <v>51</v>
      </c>
      <c r="B92" s="80" t="s">
        <v>50</v>
      </c>
      <c r="C92" s="94">
        <v>610</v>
      </c>
      <c r="D92" s="128">
        <f t="shared" si="11"/>
        <v>329.05</v>
      </c>
      <c r="E92" s="128">
        <f t="shared" si="11"/>
        <v>329.05</v>
      </c>
      <c r="F92" s="163">
        <f t="shared" si="10"/>
        <v>100</v>
      </c>
      <c r="G92" s="58"/>
    </row>
    <row r="93" spans="1:7" ht="15.75">
      <c r="A93" s="90" t="s">
        <v>52</v>
      </c>
      <c r="B93" s="80" t="s">
        <v>50</v>
      </c>
      <c r="C93" s="94">
        <v>612</v>
      </c>
      <c r="D93" s="129">
        <v>329.05</v>
      </c>
      <c r="E93" s="129">
        <v>329.05</v>
      </c>
      <c r="F93" s="163">
        <f t="shared" si="10"/>
        <v>100</v>
      </c>
      <c r="G93" s="59"/>
    </row>
    <row r="94" spans="1:7" ht="31.5">
      <c r="A94" s="79" t="s">
        <v>319</v>
      </c>
      <c r="B94" s="80" t="s">
        <v>53</v>
      </c>
      <c r="C94" s="94"/>
      <c r="D94" s="128">
        <f t="shared" ref="D94:E96" si="12">SUM(D95)</f>
        <v>151.69999999999999</v>
      </c>
      <c r="E94" s="128">
        <f t="shared" si="12"/>
        <v>151.60434000000001</v>
      </c>
      <c r="F94" s="163">
        <f t="shared" si="10"/>
        <v>99.936941331575497</v>
      </c>
      <c r="G94" s="58"/>
    </row>
    <row r="95" spans="1:7" ht="31.5">
      <c r="A95" s="79" t="s">
        <v>28</v>
      </c>
      <c r="B95" s="80" t="s">
        <v>53</v>
      </c>
      <c r="C95" s="81">
        <v>600</v>
      </c>
      <c r="D95" s="128">
        <f t="shared" si="12"/>
        <v>151.69999999999999</v>
      </c>
      <c r="E95" s="128">
        <f t="shared" si="12"/>
        <v>151.60434000000001</v>
      </c>
      <c r="F95" s="163">
        <f t="shared" si="10"/>
        <v>99.936941331575497</v>
      </c>
      <c r="G95" s="58"/>
    </row>
    <row r="96" spans="1:7" ht="15.75">
      <c r="A96" s="85" t="s">
        <v>51</v>
      </c>
      <c r="B96" s="80" t="s">
        <v>53</v>
      </c>
      <c r="C96" s="94">
        <v>610</v>
      </c>
      <c r="D96" s="128">
        <f t="shared" si="12"/>
        <v>151.69999999999999</v>
      </c>
      <c r="E96" s="128">
        <f t="shared" si="12"/>
        <v>151.60434000000001</v>
      </c>
      <c r="F96" s="163">
        <f t="shared" si="10"/>
        <v>99.936941331575497</v>
      </c>
      <c r="G96" s="58"/>
    </row>
    <row r="97" spans="1:7" ht="15.75">
      <c r="A97" s="90" t="s">
        <v>52</v>
      </c>
      <c r="B97" s="80" t="s">
        <v>53</v>
      </c>
      <c r="C97" s="94">
        <v>612</v>
      </c>
      <c r="D97" s="129">
        <v>151.69999999999999</v>
      </c>
      <c r="E97" s="129">
        <v>151.60434000000001</v>
      </c>
      <c r="F97" s="163">
        <f t="shared" si="10"/>
        <v>99.936941331575497</v>
      </c>
      <c r="G97" s="59"/>
    </row>
    <row r="98" spans="1:7" ht="31.5">
      <c r="A98" s="79" t="s">
        <v>320</v>
      </c>
      <c r="B98" s="80" t="s">
        <v>54</v>
      </c>
      <c r="C98" s="94"/>
      <c r="D98" s="128">
        <f t="shared" ref="D98:E100" si="13">SUM(D99)</f>
        <v>24.2</v>
      </c>
      <c r="E98" s="128">
        <f t="shared" si="13"/>
        <v>24.15896</v>
      </c>
      <c r="F98" s="163">
        <f t="shared" si="10"/>
        <v>99.830413223140496</v>
      </c>
      <c r="G98" s="58"/>
    </row>
    <row r="99" spans="1:7" ht="31.5">
      <c r="A99" s="79" t="s">
        <v>28</v>
      </c>
      <c r="B99" s="80" t="s">
        <v>54</v>
      </c>
      <c r="C99" s="81">
        <v>600</v>
      </c>
      <c r="D99" s="128">
        <f t="shared" si="13"/>
        <v>24.2</v>
      </c>
      <c r="E99" s="128">
        <f t="shared" si="13"/>
        <v>24.15896</v>
      </c>
      <c r="F99" s="163">
        <f t="shared" si="10"/>
        <v>99.830413223140496</v>
      </c>
      <c r="G99" s="58"/>
    </row>
    <row r="100" spans="1:7" ht="15.75">
      <c r="A100" s="85" t="s">
        <v>51</v>
      </c>
      <c r="B100" s="80" t="s">
        <v>54</v>
      </c>
      <c r="C100" s="94">
        <v>610</v>
      </c>
      <c r="D100" s="128">
        <f t="shared" si="13"/>
        <v>24.2</v>
      </c>
      <c r="E100" s="128">
        <f t="shared" si="13"/>
        <v>24.15896</v>
      </c>
      <c r="F100" s="163">
        <f t="shared" si="10"/>
        <v>99.830413223140496</v>
      </c>
      <c r="G100" s="58"/>
    </row>
    <row r="101" spans="1:7" ht="15.75">
      <c r="A101" s="90" t="s">
        <v>52</v>
      </c>
      <c r="B101" s="80" t="s">
        <v>54</v>
      </c>
      <c r="C101" s="94">
        <v>612</v>
      </c>
      <c r="D101" s="129">
        <v>24.2</v>
      </c>
      <c r="E101" s="129">
        <v>24.15896</v>
      </c>
      <c r="F101" s="163">
        <f t="shared" si="10"/>
        <v>99.830413223140496</v>
      </c>
      <c r="G101" s="59"/>
    </row>
    <row r="102" spans="1:7" ht="31.5">
      <c r="A102" s="79" t="s">
        <v>55</v>
      </c>
      <c r="B102" s="80" t="s">
        <v>56</v>
      </c>
      <c r="C102" s="94"/>
      <c r="D102" s="128">
        <f>SUM(D103)</f>
        <v>14909.65</v>
      </c>
      <c r="E102" s="128">
        <f>SUM(E103)</f>
        <v>14909.65</v>
      </c>
      <c r="F102" s="163">
        <f t="shared" si="10"/>
        <v>100</v>
      </c>
      <c r="G102" s="58"/>
    </row>
    <row r="103" spans="1:7" ht="31.5">
      <c r="A103" s="92" t="s">
        <v>28</v>
      </c>
      <c r="B103" s="80" t="s">
        <v>56</v>
      </c>
      <c r="C103" s="81">
        <v>600</v>
      </c>
      <c r="D103" s="128">
        <f>SUM(D104)</f>
        <v>14909.65</v>
      </c>
      <c r="E103" s="128">
        <f>SUM(E104)</f>
        <v>14909.65</v>
      </c>
      <c r="F103" s="163">
        <f t="shared" si="10"/>
        <v>100</v>
      </c>
      <c r="G103" s="58"/>
    </row>
    <row r="104" spans="1:7" ht="15.75">
      <c r="A104" s="85" t="s">
        <v>51</v>
      </c>
      <c r="B104" s="80" t="s">
        <v>56</v>
      </c>
      <c r="C104" s="94">
        <v>610</v>
      </c>
      <c r="D104" s="128">
        <f>SUM(D105,D106)</f>
        <v>14909.65</v>
      </c>
      <c r="E104" s="128">
        <f>SUM(E105,E106)</f>
        <v>14909.65</v>
      </c>
      <c r="F104" s="163">
        <f t="shared" si="10"/>
        <v>100</v>
      </c>
      <c r="G104" s="58"/>
    </row>
    <row r="105" spans="1:7" ht="47.25">
      <c r="A105" s="90" t="s">
        <v>57</v>
      </c>
      <c r="B105" s="80" t="s">
        <v>56</v>
      </c>
      <c r="C105" s="94">
        <v>611</v>
      </c>
      <c r="D105" s="129">
        <v>14262.9</v>
      </c>
      <c r="E105" s="129">
        <v>14262.9</v>
      </c>
      <c r="F105" s="163">
        <f t="shared" si="10"/>
        <v>100</v>
      </c>
      <c r="G105" s="59"/>
    </row>
    <row r="106" spans="1:7" ht="15.75">
      <c r="A106" s="90" t="s">
        <v>52</v>
      </c>
      <c r="B106" s="80" t="s">
        <v>56</v>
      </c>
      <c r="C106" s="94">
        <v>612</v>
      </c>
      <c r="D106" s="129">
        <v>646.75</v>
      </c>
      <c r="E106" s="129">
        <v>646.75</v>
      </c>
      <c r="F106" s="163">
        <f t="shared" si="10"/>
        <v>100</v>
      </c>
      <c r="G106" s="59"/>
    </row>
    <row r="107" spans="1:7" ht="15.75">
      <c r="A107" s="79" t="s">
        <v>276</v>
      </c>
      <c r="B107" s="80" t="s">
        <v>58</v>
      </c>
      <c r="C107" s="91"/>
      <c r="D107" s="128">
        <f>SUM(D108)</f>
        <v>3345.3</v>
      </c>
      <c r="E107" s="128">
        <f>SUM(E108)</f>
        <v>3345.12</v>
      </c>
      <c r="F107" s="163">
        <f t="shared" si="10"/>
        <v>99.994619316653214</v>
      </c>
      <c r="G107" s="58"/>
    </row>
    <row r="108" spans="1:7" ht="31.5">
      <c r="A108" s="82" t="s">
        <v>560</v>
      </c>
      <c r="B108" s="80" t="s">
        <v>59</v>
      </c>
      <c r="C108" s="91"/>
      <c r="D108" s="128">
        <f>SUM(D109)</f>
        <v>3345.3</v>
      </c>
      <c r="E108" s="128">
        <f>SUM(E109)</f>
        <v>3345.12</v>
      </c>
      <c r="F108" s="163">
        <f t="shared" si="10"/>
        <v>99.994619316653214</v>
      </c>
      <c r="G108" s="58"/>
    </row>
    <row r="109" spans="1:7" ht="15.75">
      <c r="A109" s="79" t="s">
        <v>60</v>
      </c>
      <c r="B109" s="80" t="s">
        <v>61</v>
      </c>
      <c r="C109" s="81"/>
      <c r="D109" s="128">
        <f>SUM(D110,D112,)</f>
        <v>3345.3</v>
      </c>
      <c r="E109" s="128">
        <f>SUM(E110,E112,)</f>
        <v>3345.12</v>
      </c>
      <c r="F109" s="163">
        <f t="shared" si="10"/>
        <v>99.994619316653214</v>
      </c>
      <c r="G109" s="58"/>
    </row>
    <row r="110" spans="1:7" ht="66.75" customHeight="1">
      <c r="A110" s="79" t="s">
        <v>43</v>
      </c>
      <c r="B110" s="80" t="s">
        <v>61</v>
      </c>
      <c r="C110" s="81">
        <v>100</v>
      </c>
      <c r="D110" s="128">
        <f>SUM(D111)</f>
        <v>3280.3</v>
      </c>
      <c r="E110" s="128">
        <f>SUM(E111)</f>
        <v>3280.14</v>
      </c>
      <c r="F110" s="163">
        <f t="shared" si="10"/>
        <v>99.995122397341703</v>
      </c>
      <c r="G110" s="58"/>
    </row>
    <row r="111" spans="1:7" ht="31.5" customHeight="1">
      <c r="A111" s="92" t="s">
        <v>62</v>
      </c>
      <c r="B111" s="80" t="s">
        <v>61</v>
      </c>
      <c r="C111" s="81">
        <v>120</v>
      </c>
      <c r="D111" s="129">
        <v>3280.3</v>
      </c>
      <c r="E111" s="129">
        <v>3280.14</v>
      </c>
      <c r="F111" s="163">
        <f t="shared" si="10"/>
        <v>99.995122397341703</v>
      </c>
      <c r="G111" s="59"/>
    </row>
    <row r="112" spans="1:7" ht="31.5">
      <c r="A112" s="82" t="s">
        <v>311</v>
      </c>
      <c r="B112" s="80" t="s">
        <v>61</v>
      </c>
      <c r="C112" s="81">
        <v>200</v>
      </c>
      <c r="D112" s="128">
        <f>SUM(D113)</f>
        <v>65</v>
      </c>
      <c r="E112" s="128">
        <f>SUM(E113)</f>
        <v>64.98</v>
      </c>
      <c r="F112" s="163">
        <f t="shared" si="10"/>
        <v>99.969230769230776</v>
      </c>
      <c r="G112" s="58"/>
    </row>
    <row r="113" spans="1:7" ht="31.5">
      <c r="A113" s="79" t="s">
        <v>15</v>
      </c>
      <c r="B113" s="80" t="s">
        <v>61</v>
      </c>
      <c r="C113" s="94">
        <v>240</v>
      </c>
      <c r="D113" s="128">
        <v>65</v>
      </c>
      <c r="E113" s="128">
        <v>64.98</v>
      </c>
      <c r="F113" s="163">
        <f t="shared" si="10"/>
        <v>99.969230769230776</v>
      </c>
      <c r="G113" s="58"/>
    </row>
    <row r="114" spans="1:7" ht="15.75">
      <c r="A114" s="82" t="s">
        <v>537</v>
      </c>
      <c r="B114" s="80" t="s">
        <v>539</v>
      </c>
      <c r="C114" s="81"/>
      <c r="D114" s="128">
        <f t="shared" ref="D114:E117" si="14">SUM(D115)</f>
        <v>41617.5</v>
      </c>
      <c r="E114" s="128">
        <f t="shared" si="14"/>
        <v>41617.455799999996</v>
      </c>
      <c r="F114" s="163">
        <f t="shared" si="10"/>
        <v>99.999893794677703</v>
      </c>
      <c r="G114" s="59"/>
    </row>
    <row r="115" spans="1:7" ht="47.25">
      <c r="A115" s="82" t="s">
        <v>538</v>
      </c>
      <c r="B115" s="80" t="s">
        <v>540</v>
      </c>
      <c r="C115" s="81"/>
      <c r="D115" s="128">
        <f t="shared" si="14"/>
        <v>41617.5</v>
      </c>
      <c r="E115" s="128">
        <f t="shared" si="14"/>
        <v>41617.455799999996</v>
      </c>
      <c r="F115" s="163">
        <f t="shared" si="10"/>
        <v>99.999893794677703</v>
      </c>
      <c r="G115" s="59"/>
    </row>
    <row r="116" spans="1:7" ht="31.5">
      <c r="A116" s="82" t="s">
        <v>41</v>
      </c>
      <c r="B116" s="80" t="s">
        <v>541</v>
      </c>
      <c r="C116" s="81"/>
      <c r="D116" s="128">
        <f t="shared" si="14"/>
        <v>41617.5</v>
      </c>
      <c r="E116" s="128">
        <f t="shared" si="14"/>
        <v>41617.455799999996</v>
      </c>
      <c r="F116" s="163">
        <f t="shared" si="10"/>
        <v>99.999893794677703</v>
      </c>
      <c r="G116" s="59"/>
    </row>
    <row r="117" spans="1:7" ht="31.5">
      <c r="A117" s="90" t="s">
        <v>28</v>
      </c>
      <c r="B117" s="80" t="s">
        <v>541</v>
      </c>
      <c r="C117" s="81">
        <v>600</v>
      </c>
      <c r="D117" s="128">
        <f t="shared" si="14"/>
        <v>41617.5</v>
      </c>
      <c r="E117" s="128">
        <f t="shared" si="14"/>
        <v>41617.455799999996</v>
      </c>
      <c r="F117" s="163">
        <f t="shared" si="10"/>
        <v>99.999893794677703</v>
      </c>
      <c r="G117" s="59"/>
    </row>
    <row r="118" spans="1:7" ht="15.75">
      <c r="A118" s="85" t="s">
        <v>51</v>
      </c>
      <c r="B118" s="80" t="s">
        <v>541</v>
      </c>
      <c r="C118" s="81">
        <v>610</v>
      </c>
      <c r="D118" s="128">
        <f>SUM(D119,D120)</f>
        <v>41617.5</v>
      </c>
      <c r="E118" s="128">
        <f>SUM(E119,E120)</f>
        <v>41617.455799999996</v>
      </c>
      <c r="F118" s="163">
        <f t="shared" si="10"/>
        <v>99.999893794677703</v>
      </c>
      <c r="G118" s="59"/>
    </row>
    <row r="119" spans="1:7" ht="47.25">
      <c r="A119" s="85" t="s">
        <v>57</v>
      </c>
      <c r="B119" s="80" t="s">
        <v>541</v>
      </c>
      <c r="C119" s="81">
        <v>611</v>
      </c>
      <c r="D119" s="129">
        <v>40256.1</v>
      </c>
      <c r="E119" s="129">
        <v>40256.1</v>
      </c>
      <c r="F119" s="163">
        <f t="shared" si="10"/>
        <v>100</v>
      </c>
      <c r="G119" s="59"/>
    </row>
    <row r="120" spans="1:7" ht="15.75">
      <c r="A120" s="85" t="s">
        <v>52</v>
      </c>
      <c r="B120" s="80" t="s">
        <v>541</v>
      </c>
      <c r="C120" s="81">
        <v>612</v>
      </c>
      <c r="D120" s="129">
        <v>1361.4</v>
      </c>
      <c r="E120" s="129">
        <v>1361.3558</v>
      </c>
      <c r="F120" s="163">
        <f t="shared" si="10"/>
        <v>99.996753342147784</v>
      </c>
      <c r="G120" s="59"/>
    </row>
    <row r="121" spans="1:7" ht="31.5">
      <c r="A121" s="74" t="s">
        <v>329</v>
      </c>
      <c r="B121" s="75" t="s">
        <v>63</v>
      </c>
      <c r="C121" s="88"/>
      <c r="D121" s="122">
        <f>SUM(D122,D179,D205,D220,D270)</f>
        <v>78563.540000000008</v>
      </c>
      <c r="E121" s="122">
        <f>SUM(E122,E179,E205,E220,E270)</f>
        <v>77383.828750000001</v>
      </c>
      <c r="F121" s="162">
        <f t="shared" si="10"/>
        <v>98.498398557396968</v>
      </c>
      <c r="G121" s="58"/>
    </row>
    <row r="122" spans="1:7" ht="31.5">
      <c r="A122" s="79" t="s">
        <v>330</v>
      </c>
      <c r="B122" s="80" t="s">
        <v>64</v>
      </c>
      <c r="C122" s="81"/>
      <c r="D122" s="128">
        <f>SUM(D123,D135,D163,D167,D172)</f>
        <v>44646.16</v>
      </c>
      <c r="E122" s="128">
        <f>SUM(E123,E135,E163,E167,E172)</f>
        <v>44233.008880000001</v>
      </c>
      <c r="F122" s="163">
        <f t="shared" si="10"/>
        <v>99.07460995525706</v>
      </c>
      <c r="G122" s="58"/>
    </row>
    <row r="123" spans="1:7" ht="47.25">
      <c r="A123" s="79" t="s">
        <v>65</v>
      </c>
      <c r="B123" s="80" t="s">
        <v>66</v>
      </c>
      <c r="C123" s="81"/>
      <c r="D123" s="128">
        <f>SUM(D124,D132,)</f>
        <v>37391.96</v>
      </c>
      <c r="E123" s="128">
        <f>SUM(E124,E132,)</f>
        <v>37072.015370000001</v>
      </c>
      <c r="F123" s="163">
        <f t="shared" si="10"/>
        <v>99.14434913280823</v>
      </c>
      <c r="G123" s="58"/>
    </row>
    <row r="124" spans="1:7" ht="63">
      <c r="A124" s="95" t="s">
        <v>331</v>
      </c>
      <c r="B124" s="80" t="s">
        <v>67</v>
      </c>
      <c r="C124" s="81"/>
      <c r="D124" s="128">
        <f>SUM(D125,D127)</f>
        <v>37287.72</v>
      </c>
      <c r="E124" s="128">
        <f>SUM(E125,E127)</f>
        <v>36967.776870000002</v>
      </c>
      <c r="F124" s="163">
        <f t="shared" si="10"/>
        <v>99.141961133584999</v>
      </c>
      <c r="G124" s="58"/>
    </row>
    <row r="125" spans="1:7" ht="31.5">
      <c r="A125" s="82" t="s">
        <v>311</v>
      </c>
      <c r="B125" s="80" t="s">
        <v>67</v>
      </c>
      <c r="C125" s="81">
        <v>200</v>
      </c>
      <c r="D125" s="128">
        <f>SUM(D126)</f>
        <v>8959.9500000000007</v>
      </c>
      <c r="E125" s="128">
        <f>SUM(E126)</f>
        <v>8959.8700000000008</v>
      </c>
      <c r="F125" s="163">
        <f t="shared" si="10"/>
        <v>99.99910713787466</v>
      </c>
      <c r="G125" s="58"/>
    </row>
    <row r="126" spans="1:7" ht="31.5">
      <c r="A126" s="82" t="s">
        <v>15</v>
      </c>
      <c r="B126" s="80" t="s">
        <v>67</v>
      </c>
      <c r="C126" s="81">
        <v>240</v>
      </c>
      <c r="D126" s="128">
        <v>8959.9500000000007</v>
      </c>
      <c r="E126" s="128">
        <v>8959.8700000000008</v>
      </c>
      <c r="F126" s="163">
        <f t="shared" si="10"/>
        <v>99.99910713787466</v>
      </c>
      <c r="G126" s="58"/>
    </row>
    <row r="127" spans="1:7" ht="31.5">
      <c r="A127" s="85" t="s">
        <v>28</v>
      </c>
      <c r="B127" s="80" t="s">
        <v>67</v>
      </c>
      <c r="C127" s="77">
        <v>600</v>
      </c>
      <c r="D127" s="128">
        <f>SUM(D128,D130)</f>
        <v>28327.769999999997</v>
      </c>
      <c r="E127" s="128">
        <f>SUM(E128,E130)</f>
        <v>28007.906869999999</v>
      </c>
      <c r="F127" s="163">
        <f t="shared" si="10"/>
        <v>98.870849593879086</v>
      </c>
      <c r="G127" s="58"/>
    </row>
    <row r="128" spans="1:7" ht="15.75">
      <c r="A128" s="85" t="s">
        <v>51</v>
      </c>
      <c r="B128" s="80" t="s">
        <v>67</v>
      </c>
      <c r="C128" s="77">
        <v>610</v>
      </c>
      <c r="D128" s="128">
        <f>SUM(D129)</f>
        <v>10547.42</v>
      </c>
      <c r="E128" s="128">
        <f>SUM(E129)</f>
        <v>10425.24187</v>
      </c>
      <c r="F128" s="163">
        <f t="shared" si="10"/>
        <v>98.84163018065081</v>
      </c>
      <c r="G128" s="58"/>
    </row>
    <row r="129" spans="1:7" ht="15.75">
      <c r="A129" s="85" t="s">
        <v>52</v>
      </c>
      <c r="B129" s="80" t="s">
        <v>67</v>
      </c>
      <c r="C129" s="77">
        <v>612</v>
      </c>
      <c r="D129" s="128">
        <v>10547.42</v>
      </c>
      <c r="E129" s="128">
        <v>10425.24187</v>
      </c>
      <c r="F129" s="163">
        <f t="shared" si="10"/>
        <v>98.84163018065081</v>
      </c>
      <c r="G129" s="58"/>
    </row>
    <row r="130" spans="1:7" ht="15.75">
      <c r="A130" s="85" t="s">
        <v>29</v>
      </c>
      <c r="B130" s="80" t="s">
        <v>67</v>
      </c>
      <c r="C130" s="77">
        <v>620</v>
      </c>
      <c r="D130" s="128">
        <f>SUM(D131)</f>
        <v>17780.349999999999</v>
      </c>
      <c r="E130" s="128">
        <f>SUM(E131)</f>
        <v>17582.665000000001</v>
      </c>
      <c r="F130" s="163">
        <f t="shared" si="10"/>
        <v>98.888182741059666</v>
      </c>
      <c r="G130" s="58"/>
    </row>
    <row r="131" spans="1:7" ht="15.75">
      <c r="A131" s="85" t="s">
        <v>30</v>
      </c>
      <c r="B131" s="80" t="s">
        <v>67</v>
      </c>
      <c r="C131" s="77">
        <v>622</v>
      </c>
      <c r="D131" s="128">
        <v>17780.349999999999</v>
      </c>
      <c r="E131" s="128">
        <v>17582.665000000001</v>
      </c>
      <c r="F131" s="163">
        <f t="shared" si="10"/>
        <v>98.888182741059666</v>
      </c>
      <c r="G131" s="58"/>
    </row>
    <row r="132" spans="1:7" ht="48" customHeight="1">
      <c r="A132" s="92" t="s">
        <v>68</v>
      </c>
      <c r="B132" s="80" t="s">
        <v>69</v>
      </c>
      <c r="C132" s="81"/>
      <c r="D132" s="128">
        <f>SUM(D133)</f>
        <v>104.24</v>
      </c>
      <c r="E132" s="128">
        <f>SUM(E133)</f>
        <v>104.2385</v>
      </c>
      <c r="F132" s="163">
        <f t="shared" ref="F132:F194" si="15">SUM(E132/D132*100)</f>
        <v>99.998561013046825</v>
      </c>
      <c r="G132" s="58"/>
    </row>
    <row r="133" spans="1:7" ht="31.5">
      <c r="A133" s="82" t="s">
        <v>311</v>
      </c>
      <c r="B133" s="80" t="s">
        <v>69</v>
      </c>
      <c r="C133" s="81">
        <v>200</v>
      </c>
      <c r="D133" s="128">
        <f>SUM(D134)</f>
        <v>104.24</v>
      </c>
      <c r="E133" s="128">
        <f>SUM(E134)</f>
        <v>104.2385</v>
      </c>
      <c r="F133" s="163">
        <f t="shared" si="15"/>
        <v>99.998561013046825</v>
      </c>
      <c r="G133" s="58"/>
    </row>
    <row r="134" spans="1:7" ht="31.5">
      <c r="A134" s="82" t="s">
        <v>15</v>
      </c>
      <c r="B134" s="80" t="s">
        <v>69</v>
      </c>
      <c r="C134" s="81">
        <v>240</v>
      </c>
      <c r="D134" s="128">
        <v>104.24</v>
      </c>
      <c r="E134" s="128">
        <v>104.2385</v>
      </c>
      <c r="F134" s="163">
        <f t="shared" si="15"/>
        <v>99.998561013046825</v>
      </c>
      <c r="G134" s="58"/>
    </row>
    <row r="135" spans="1:7" ht="47.25">
      <c r="A135" s="92" t="s">
        <v>70</v>
      </c>
      <c r="B135" s="80" t="s">
        <v>71</v>
      </c>
      <c r="C135" s="77"/>
      <c r="D135" s="128">
        <f>SUM(D136,D139,D147,D155)</f>
        <v>6532.4</v>
      </c>
      <c r="E135" s="128">
        <f>SUM(E136,E139,E147,E155)</f>
        <v>6439.3285100000012</v>
      </c>
      <c r="F135" s="163">
        <f t="shared" si="15"/>
        <v>98.575232839385237</v>
      </c>
      <c r="G135" s="58"/>
    </row>
    <row r="136" spans="1:7" ht="34.5" customHeight="1">
      <c r="A136" s="92" t="s">
        <v>332</v>
      </c>
      <c r="B136" s="80" t="s">
        <v>72</v>
      </c>
      <c r="C136" s="81"/>
      <c r="D136" s="128">
        <f>SUM(D137)</f>
        <v>394</v>
      </c>
      <c r="E136" s="128">
        <f>SUM(E137)</f>
        <v>394</v>
      </c>
      <c r="F136" s="163">
        <f t="shared" si="15"/>
        <v>100</v>
      </c>
      <c r="G136" s="58"/>
    </row>
    <row r="137" spans="1:7" ht="31.5">
      <c r="A137" s="82" t="s">
        <v>311</v>
      </c>
      <c r="B137" s="80" t="s">
        <v>72</v>
      </c>
      <c r="C137" s="81">
        <v>200</v>
      </c>
      <c r="D137" s="128">
        <f>SUM(D138)</f>
        <v>394</v>
      </c>
      <c r="E137" s="128">
        <f>SUM(E138)</f>
        <v>394</v>
      </c>
      <c r="F137" s="163">
        <f t="shared" si="15"/>
        <v>100</v>
      </c>
      <c r="G137" s="58"/>
    </row>
    <row r="138" spans="1:7" ht="31.5">
      <c r="A138" s="82" t="s">
        <v>15</v>
      </c>
      <c r="B138" s="80" t="s">
        <v>72</v>
      </c>
      <c r="C138" s="81">
        <v>240</v>
      </c>
      <c r="D138" s="128">
        <v>394</v>
      </c>
      <c r="E138" s="128">
        <v>394</v>
      </c>
      <c r="F138" s="163">
        <f t="shared" si="15"/>
        <v>100</v>
      </c>
      <c r="G138" s="58"/>
    </row>
    <row r="139" spans="1:7" ht="33.75" customHeight="1">
      <c r="A139" s="92" t="s">
        <v>73</v>
      </c>
      <c r="B139" s="80" t="s">
        <v>74</v>
      </c>
      <c r="C139" s="77"/>
      <c r="D139" s="128">
        <f>SUM(D140,D142)</f>
        <v>1926.7</v>
      </c>
      <c r="E139" s="128">
        <f>SUM(E140,E142)</f>
        <v>1901.5034300000002</v>
      </c>
      <c r="F139" s="163">
        <f t="shared" si="15"/>
        <v>98.692242175740901</v>
      </c>
      <c r="G139" s="58"/>
    </row>
    <row r="140" spans="1:7" ht="31.5">
      <c r="A140" s="82" t="s">
        <v>311</v>
      </c>
      <c r="B140" s="80" t="s">
        <v>74</v>
      </c>
      <c r="C140" s="81">
        <v>200</v>
      </c>
      <c r="D140" s="128">
        <f>SUM(D141)</f>
        <v>704</v>
      </c>
      <c r="E140" s="128">
        <f>SUM(E141)</f>
        <v>703.73711000000003</v>
      </c>
      <c r="F140" s="163">
        <f t="shared" si="15"/>
        <v>99.962657670454547</v>
      </c>
      <c r="G140" s="58"/>
    </row>
    <row r="141" spans="1:7" ht="31.5">
      <c r="A141" s="82" t="s">
        <v>15</v>
      </c>
      <c r="B141" s="80" t="s">
        <v>74</v>
      </c>
      <c r="C141" s="81">
        <v>240</v>
      </c>
      <c r="D141" s="128">
        <v>704</v>
      </c>
      <c r="E141" s="128">
        <v>703.73711000000003</v>
      </c>
      <c r="F141" s="163">
        <f t="shared" si="15"/>
        <v>99.962657670454547</v>
      </c>
      <c r="G141" s="58"/>
    </row>
    <row r="142" spans="1:7" ht="31.5">
      <c r="A142" s="85" t="s">
        <v>28</v>
      </c>
      <c r="B142" s="80" t="s">
        <v>74</v>
      </c>
      <c r="C142" s="77">
        <v>600</v>
      </c>
      <c r="D142" s="128">
        <f>SUM(D143,D145)</f>
        <v>1222.7</v>
      </c>
      <c r="E142" s="128">
        <f>SUM(E143,E145)</f>
        <v>1197.7663200000002</v>
      </c>
      <c r="F142" s="163">
        <f t="shared" si="15"/>
        <v>97.960768790381962</v>
      </c>
      <c r="G142" s="58"/>
    </row>
    <row r="143" spans="1:7" ht="15.75">
      <c r="A143" s="85" t="s">
        <v>51</v>
      </c>
      <c r="B143" s="80" t="s">
        <v>74</v>
      </c>
      <c r="C143" s="77">
        <v>610</v>
      </c>
      <c r="D143" s="128">
        <f>SUM(D144)</f>
        <v>499.31</v>
      </c>
      <c r="E143" s="128">
        <f>SUM(E144)</f>
        <v>499.30880000000002</v>
      </c>
      <c r="F143" s="163">
        <f t="shared" si="15"/>
        <v>99.999759668342307</v>
      </c>
      <c r="G143" s="58"/>
    </row>
    <row r="144" spans="1:7" ht="15.75">
      <c r="A144" s="85" t="s">
        <v>52</v>
      </c>
      <c r="B144" s="80" t="s">
        <v>74</v>
      </c>
      <c r="C144" s="77">
        <v>612</v>
      </c>
      <c r="D144" s="128">
        <v>499.31</v>
      </c>
      <c r="E144" s="128">
        <v>499.30880000000002</v>
      </c>
      <c r="F144" s="163">
        <f t="shared" si="15"/>
        <v>99.999759668342307</v>
      </c>
      <c r="G144" s="58"/>
    </row>
    <row r="145" spans="1:7" ht="15.75">
      <c r="A145" s="85" t="s">
        <v>29</v>
      </c>
      <c r="B145" s="80" t="s">
        <v>74</v>
      </c>
      <c r="C145" s="77">
        <v>620</v>
      </c>
      <c r="D145" s="128">
        <f>SUM(D146)</f>
        <v>723.39</v>
      </c>
      <c r="E145" s="128">
        <f>SUM(E146)</f>
        <v>698.45752000000005</v>
      </c>
      <c r="F145" s="163">
        <f t="shared" si="15"/>
        <v>96.55338337549594</v>
      </c>
      <c r="G145" s="58"/>
    </row>
    <row r="146" spans="1:7" ht="15.75">
      <c r="A146" s="85" t="s">
        <v>30</v>
      </c>
      <c r="B146" s="80" t="s">
        <v>74</v>
      </c>
      <c r="C146" s="77">
        <v>622</v>
      </c>
      <c r="D146" s="128">
        <v>723.39</v>
      </c>
      <c r="E146" s="128">
        <v>698.45752000000005</v>
      </c>
      <c r="F146" s="163">
        <f t="shared" si="15"/>
        <v>96.55338337549594</v>
      </c>
      <c r="G146" s="58"/>
    </row>
    <row r="147" spans="1:7" ht="31.5">
      <c r="A147" s="92" t="s">
        <v>75</v>
      </c>
      <c r="B147" s="80" t="s">
        <v>76</v>
      </c>
      <c r="C147" s="77"/>
      <c r="D147" s="128">
        <f>SUM(D148,D150)</f>
        <v>3157.7</v>
      </c>
      <c r="E147" s="128">
        <f>SUM(E148,E150)</f>
        <v>3089.8323</v>
      </c>
      <c r="F147" s="163">
        <f t="shared" si="15"/>
        <v>97.850723627957052</v>
      </c>
      <c r="G147" s="58"/>
    </row>
    <row r="148" spans="1:7" ht="31.5">
      <c r="A148" s="82" t="s">
        <v>311</v>
      </c>
      <c r="B148" s="80" t="s">
        <v>76</v>
      </c>
      <c r="C148" s="96">
        <v>200</v>
      </c>
      <c r="D148" s="128">
        <f>SUM(D149,)</f>
        <v>74</v>
      </c>
      <c r="E148" s="128">
        <f>SUM(E149,)</f>
        <v>73.998000000000005</v>
      </c>
      <c r="F148" s="163">
        <f t="shared" si="15"/>
        <v>99.997297297297308</v>
      </c>
      <c r="G148" s="58"/>
    </row>
    <row r="149" spans="1:7" ht="31.5">
      <c r="A149" s="83" t="s">
        <v>15</v>
      </c>
      <c r="B149" s="80" t="s">
        <v>76</v>
      </c>
      <c r="C149" s="96">
        <v>240</v>
      </c>
      <c r="D149" s="128">
        <v>74</v>
      </c>
      <c r="E149" s="128">
        <v>73.998000000000005</v>
      </c>
      <c r="F149" s="163">
        <f t="shared" si="15"/>
        <v>99.997297297297308</v>
      </c>
      <c r="G149" s="58"/>
    </row>
    <row r="150" spans="1:7" ht="31.5">
      <c r="A150" s="85" t="s">
        <v>28</v>
      </c>
      <c r="B150" s="80" t="s">
        <v>76</v>
      </c>
      <c r="C150" s="77">
        <v>600</v>
      </c>
      <c r="D150" s="128">
        <f>SUM(D151,D153)</f>
        <v>3083.7</v>
      </c>
      <c r="E150" s="128">
        <f>SUM(E151,E153)</f>
        <v>3015.8343</v>
      </c>
      <c r="F150" s="163">
        <f t="shared" si="15"/>
        <v>97.799211985601715</v>
      </c>
      <c r="G150" s="58"/>
    </row>
    <row r="151" spans="1:7" ht="15.75">
      <c r="A151" s="85" t="s">
        <v>51</v>
      </c>
      <c r="B151" s="80" t="s">
        <v>76</v>
      </c>
      <c r="C151" s="77">
        <v>610</v>
      </c>
      <c r="D151" s="128">
        <f>SUM(D152)</f>
        <v>1689.79</v>
      </c>
      <c r="E151" s="128">
        <f>SUM(E152)</f>
        <v>1689.7911999999999</v>
      </c>
      <c r="F151" s="163">
        <f t="shared" si="15"/>
        <v>100.00007101474147</v>
      </c>
      <c r="G151" s="58"/>
    </row>
    <row r="152" spans="1:7" ht="15.75">
      <c r="A152" s="85" t="s">
        <v>52</v>
      </c>
      <c r="B152" s="80" t="s">
        <v>76</v>
      </c>
      <c r="C152" s="77">
        <v>612</v>
      </c>
      <c r="D152" s="128">
        <v>1689.79</v>
      </c>
      <c r="E152" s="128">
        <v>1689.7911999999999</v>
      </c>
      <c r="F152" s="163">
        <f t="shared" si="15"/>
        <v>100.00007101474147</v>
      </c>
      <c r="G152" s="58"/>
    </row>
    <row r="153" spans="1:7" ht="15.75">
      <c r="A153" s="85" t="s">
        <v>29</v>
      </c>
      <c r="B153" s="80" t="s">
        <v>76</v>
      </c>
      <c r="C153" s="77">
        <v>620</v>
      </c>
      <c r="D153" s="128">
        <f>SUM(D154)</f>
        <v>1393.91</v>
      </c>
      <c r="E153" s="128">
        <f>SUM(E154)</f>
        <v>1326.0431000000001</v>
      </c>
      <c r="F153" s="163">
        <f t="shared" si="15"/>
        <v>95.131184940204179</v>
      </c>
      <c r="G153" s="58"/>
    </row>
    <row r="154" spans="1:7" ht="15.75">
      <c r="A154" s="85" t="s">
        <v>30</v>
      </c>
      <c r="B154" s="80" t="s">
        <v>76</v>
      </c>
      <c r="C154" s="77">
        <v>622</v>
      </c>
      <c r="D154" s="128">
        <v>1393.91</v>
      </c>
      <c r="E154" s="128">
        <v>1326.0431000000001</v>
      </c>
      <c r="F154" s="163">
        <f t="shared" si="15"/>
        <v>95.131184940204179</v>
      </c>
      <c r="G154" s="58"/>
    </row>
    <row r="155" spans="1:7" ht="15.75">
      <c r="A155" s="92" t="s">
        <v>333</v>
      </c>
      <c r="B155" s="80" t="s">
        <v>77</v>
      </c>
      <c r="C155" s="77"/>
      <c r="D155" s="128">
        <f>SUM(D156,D158,)</f>
        <v>1054</v>
      </c>
      <c r="E155" s="128">
        <f>SUM(E156,E158,)</f>
        <v>1053.99278</v>
      </c>
      <c r="F155" s="163">
        <f t="shared" si="15"/>
        <v>99.999314990512332</v>
      </c>
      <c r="G155" s="58"/>
    </row>
    <row r="156" spans="1:7" ht="31.5">
      <c r="A156" s="82" t="s">
        <v>311</v>
      </c>
      <c r="B156" s="80" t="s">
        <v>77</v>
      </c>
      <c r="C156" s="97" t="s">
        <v>36</v>
      </c>
      <c r="D156" s="128">
        <f>SUM(D157)</f>
        <v>87.6</v>
      </c>
      <c r="E156" s="128">
        <f>SUM(E157)</f>
        <v>87.6</v>
      </c>
      <c r="F156" s="163">
        <f t="shared" si="15"/>
        <v>100</v>
      </c>
      <c r="G156" s="58"/>
    </row>
    <row r="157" spans="1:7" ht="31.5">
      <c r="A157" s="83" t="s">
        <v>15</v>
      </c>
      <c r="B157" s="80" t="s">
        <v>77</v>
      </c>
      <c r="C157" s="81">
        <v>240</v>
      </c>
      <c r="D157" s="129">
        <v>87.6</v>
      </c>
      <c r="E157" s="129">
        <v>87.6</v>
      </c>
      <c r="F157" s="163">
        <f t="shared" si="15"/>
        <v>100</v>
      </c>
      <c r="G157" s="59"/>
    </row>
    <row r="158" spans="1:7" ht="31.5">
      <c r="A158" s="85" t="s">
        <v>28</v>
      </c>
      <c r="B158" s="80" t="s">
        <v>77</v>
      </c>
      <c r="C158" s="89">
        <v>600</v>
      </c>
      <c r="D158" s="128">
        <f>SUM(D159,D161,)</f>
        <v>966.4</v>
      </c>
      <c r="E158" s="128">
        <f>SUM(E159,E161,)</f>
        <v>966.39278000000002</v>
      </c>
      <c r="F158" s="163">
        <f t="shared" si="15"/>
        <v>99.999252897350999</v>
      </c>
      <c r="G158" s="58"/>
    </row>
    <row r="159" spans="1:7" ht="15.75">
      <c r="A159" s="85" t="s">
        <v>51</v>
      </c>
      <c r="B159" s="80" t="s">
        <v>77</v>
      </c>
      <c r="C159" s="77">
        <v>610</v>
      </c>
      <c r="D159" s="128">
        <f t="shared" ref="D159:E159" si="16">SUM(D160)</f>
        <v>642.5</v>
      </c>
      <c r="E159" s="128">
        <f t="shared" si="16"/>
        <v>642.49278000000004</v>
      </c>
      <c r="F159" s="163">
        <f t="shared" si="15"/>
        <v>99.998876264591445</v>
      </c>
      <c r="G159" s="58"/>
    </row>
    <row r="160" spans="1:7" ht="15.75">
      <c r="A160" s="85" t="s">
        <v>52</v>
      </c>
      <c r="B160" s="80" t="s">
        <v>77</v>
      </c>
      <c r="C160" s="77">
        <v>612</v>
      </c>
      <c r="D160" s="128">
        <v>642.5</v>
      </c>
      <c r="E160" s="128">
        <v>642.49278000000004</v>
      </c>
      <c r="F160" s="163">
        <f t="shared" si="15"/>
        <v>99.998876264591445</v>
      </c>
      <c r="G160" s="58"/>
    </row>
    <row r="161" spans="1:7" ht="15.75">
      <c r="A161" s="85" t="s">
        <v>29</v>
      </c>
      <c r="B161" s="80" t="s">
        <v>77</v>
      </c>
      <c r="C161" s="77">
        <v>620</v>
      </c>
      <c r="D161" s="128">
        <f>SUM(D162)</f>
        <v>323.89999999999998</v>
      </c>
      <c r="E161" s="128">
        <f>SUM(E162)</f>
        <v>323.89999999999998</v>
      </c>
      <c r="F161" s="163">
        <f t="shared" si="15"/>
        <v>100</v>
      </c>
      <c r="G161" s="58"/>
    </row>
    <row r="162" spans="1:7" ht="15.75">
      <c r="A162" s="85" t="s">
        <v>30</v>
      </c>
      <c r="B162" s="80" t="s">
        <v>77</v>
      </c>
      <c r="C162" s="77">
        <v>622</v>
      </c>
      <c r="D162" s="128">
        <v>323.89999999999998</v>
      </c>
      <c r="E162" s="128">
        <v>323.89999999999998</v>
      </c>
      <c r="F162" s="163">
        <f t="shared" si="15"/>
        <v>100</v>
      </c>
      <c r="G162" s="58"/>
    </row>
    <row r="163" spans="1:7" ht="48" customHeight="1">
      <c r="A163" s="92" t="s">
        <v>591</v>
      </c>
      <c r="B163" s="80" t="s">
        <v>78</v>
      </c>
      <c r="C163" s="81"/>
      <c r="D163" s="128">
        <f t="shared" ref="D163:E165" si="17">SUM(D164)</f>
        <v>157</v>
      </c>
      <c r="E163" s="128">
        <f t="shared" si="17"/>
        <v>156.91999999999999</v>
      </c>
      <c r="F163" s="163">
        <f t="shared" si="15"/>
        <v>99.949044585987252</v>
      </c>
      <c r="G163" s="58"/>
    </row>
    <row r="164" spans="1:7" ht="47.25">
      <c r="A164" s="92" t="s">
        <v>79</v>
      </c>
      <c r="B164" s="80" t="s">
        <v>80</v>
      </c>
      <c r="C164" s="81"/>
      <c r="D164" s="128">
        <f t="shared" si="17"/>
        <v>157</v>
      </c>
      <c r="E164" s="128">
        <f t="shared" si="17"/>
        <v>156.91999999999999</v>
      </c>
      <c r="F164" s="163">
        <f t="shared" si="15"/>
        <v>99.949044585987252</v>
      </c>
      <c r="G164" s="58"/>
    </row>
    <row r="165" spans="1:7" ht="31.5">
      <c r="A165" s="82" t="s">
        <v>311</v>
      </c>
      <c r="B165" s="80" t="s">
        <v>80</v>
      </c>
      <c r="C165" s="97" t="s">
        <v>36</v>
      </c>
      <c r="D165" s="128">
        <f t="shared" si="17"/>
        <v>157</v>
      </c>
      <c r="E165" s="128">
        <f t="shared" si="17"/>
        <v>156.91999999999999</v>
      </c>
      <c r="F165" s="163">
        <f t="shared" si="15"/>
        <v>99.949044585987252</v>
      </c>
      <c r="G165" s="58"/>
    </row>
    <row r="166" spans="1:7" ht="31.5">
      <c r="A166" s="83" t="s">
        <v>15</v>
      </c>
      <c r="B166" s="80" t="s">
        <v>80</v>
      </c>
      <c r="C166" s="81">
        <v>240</v>
      </c>
      <c r="D166" s="129">
        <v>157</v>
      </c>
      <c r="E166" s="129">
        <v>156.91999999999999</v>
      </c>
      <c r="F166" s="163">
        <f t="shared" si="15"/>
        <v>99.949044585987252</v>
      </c>
      <c r="G166" s="59"/>
    </row>
    <row r="167" spans="1:7" ht="31.5">
      <c r="A167" s="92" t="s">
        <v>557</v>
      </c>
      <c r="B167" s="80" t="s">
        <v>81</v>
      </c>
      <c r="C167" s="77"/>
      <c r="D167" s="128">
        <f t="shared" ref="D167:E170" si="18">SUM(D168)</f>
        <v>68</v>
      </c>
      <c r="E167" s="128">
        <f t="shared" si="18"/>
        <v>68</v>
      </c>
      <c r="F167" s="163">
        <f t="shared" si="15"/>
        <v>100</v>
      </c>
      <c r="G167" s="58"/>
    </row>
    <row r="168" spans="1:7" ht="31.5">
      <c r="A168" s="92" t="s">
        <v>592</v>
      </c>
      <c r="B168" s="80" t="s">
        <v>596</v>
      </c>
      <c r="C168" s="77"/>
      <c r="D168" s="128">
        <f t="shared" si="18"/>
        <v>68</v>
      </c>
      <c r="E168" s="128">
        <f t="shared" si="18"/>
        <v>68</v>
      </c>
      <c r="F168" s="163">
        <f t="shared" si="15"/>
        <v>100</v>
      </c>
      <c r="G168" s="58"/>
    </row>
    <row r="169" spans="1:7" ht="31.5">
      <c r="A169" s="85" t="s">
        <v>28</v>
      </c>
      <c r="B169" s="80" t="s">
        <v>596</v>
      </c>
      <c r="C169" s="89">
        <v>600</v>
      </c>
      <c r="D169" s="128">
        <f t="shared" si="18"/>
        <v>68</v>
      </c>
      <c r="E169" s="128">
        <f t="shared" si="18"/>
        <v>68</v>
      </c>
      <c r="F169" s="163">
        <f t="shared" si="15"/>
        <v>100</v>
      </c>
      <c r="G169" s="58"/>
    </row>
    <row r="170" spans="1:7" ht="15.75">
      <c r="A170" s="85" t="s">
        <v>51</v>
      </c>
      <c r="B170" s="80" t="s">
        <v>596</v>
      </c>
      <c r="C170" s="77">
        <v>610</v>
      </c>
      <c r="D170" s="128">
        <f t="shared" si="18"/>
        <v>68</v>
      </c>
      <c r="E170" s="128">
        <f t="shared" si="18"/>
        <v>68</v>
      </c>
      <c r="F170" s="163">
        <f t="shared" si="15"/>
        <v>100</v>
      </c>
      <c r="G170" s="58"/>
    </row>
    <row r="171" spans="1:7" ht="15.75">
      <c r="A171" s="85" t="s">
        <v>52</v>
      </c>
      <c r="B171" s="80" t="s">
        <v>596</v>
      </c>
      <c r="C171" s="77">
        <v>612</v>
      </c>
      <c r="D171" s="128">
        <v>68</v>
      </c>
      <c r="E171" s="128">
        <v>68</v>
      </c>
      <c r="F171" s="163">
        <f t="shared" si="15"/>
        <v>100</v>
      </c>
      <c r="G171" s="58"/>
    </row>
    <row r="172" spans="1:7" ht="52.5" customHeight="1">
      <c r="A172" s="79" t="s">
        <v>593</v>
      </c>
      <c r="B172" s="80" t="s">
        <v>82</v>
      </c>
      <c r="C172" s="77"/>
      <c r="D172" s="128">
        <f>SUM(D173)</f>
        <v>496.8</v>
      </c>
      <c r="E172" s="128">
        <f>SUM(E173)</f>
        <v>496.745</v>
      </c>
      <c r="F172" s="163">
        <f t="shared" si="15"/>
        <v>99.988929146537842</v>
      </c>
      <c r="G172" s="58"/>
    </row>
    <row r="173" spans="1:7" ht="34.5" customHeight="1">
      <c r="A173" s="79" t="s">
        <v>83</v>
      </c>
      <c r="B173" s="80" t="s">
        <v>84</v>
      </c>
      <c r="C173" s="81"/>
      <c r="D173" s="128">
        <f>SUM(D174,D176)</f>
        <v>496.8</v>
      </c>
      <c r="E173" s="128">
        <f>SUM(E174,E176)</f>
        <v>496.745</v>
      </c>
      <c r="F173" s="163">
        <f t="shared" si="15"/>
        <v>99.988929146537842</v>
      </c>
      <c r="G173" s="58"/>
    </row>
    <row r="174" spans="1:7" ht="31.5">
      <c r="A174" s="82" t="s">
        <v>311</v>
      </c>
      <c r="B174" s="80" t="s">
        <v>84</v>
      </c>
      <c r="C174" s="97" t="s">
        <v>36</v>
      </c>
      <c r="D174" s="128">
        <f>SUM(D175)</f>
        <v>137.80000000000001</v>
      </c>
      <c r="E174" s="128">
        <f>SUM(E175)</f>
        <v>137.745</v>
      </c>
      <c r="F174" s="163">
        <f t="shared" si="15"/>
        <v>99.960087082728592</v>
      </c>
      <c r="G174" s="58"/>
    </row>
    <row r="175" spans="1:7" ht="31.5">
      <c r="A175" s="83" t="s">
        <v>15</v>
      </c>
      <c r="B175" s="80" t="s">
        <v>84</v>
      </c>
      <c r="C175" s="81">
        <v>240</v>
      </c>
      <c r="D175" s="129">
        <v>137.80000000000001</v>
      </c>
      <c r="E175" s="129">
        <v>137.745</v>
      </c>
      <c r="F175" s="163">
        <f t="shared" si="15"/>
        <v>99.960087082728592</v>
      </c>
      <c r="G175" s="59"/>
    </row>
    <row r="176" spans="1:7" ht="31.5">
      <c r="A176" s="85" t="s">
        <v>28</v>
      </c>
      <c r="B176" s="80" t="s">
        <v>84</v>
      </c>
      <c r="C176" s="89">
        <v>600</v>
      </c>
      <c r="D176" s="128">
        <f>SUM(D177)</f>
        <v>359</v>
      </c>
      <c r="E176" s="128">
        <f>SUM(E177)</f>
        <v>359</v>
      </c>
      <c r="F176" s="163">
        <f t="shared" si="15"/>
        <v>100</v>
      </c>
      <c r="G176" s="58"/>
    </row>
    <row r="177" spans="1:7" ht="15.75">
      <c r="A177" s="85" t="s">
        <v>51</v>
      </c>
      <c r="B177" s="80" t="s">
        <v>84</v>
      </c>
      <c r="C177" s="77">
        <v>610</v>
      </c>
      <c r="D177" s="128">
        <f>SUM(D178)</f>
        <v>359</v>
      </c>
      <c r="E177" s="128">
        <f>SUM(E178)</f>
        <v>359</v>
      </c>
      <c r="F177" s="163">
        <f t="shared" si="15"/>
        <v>100</v>
      </c>
      <c r="G177" s="58"/>
    </row>
    <row r="178" spans="1:7" ht="15.75">
      <c r="A178" s="85" t="s">
        <v>52</v>
      </c>
      <c r="B178" s="80" t="s">
        <v>84</v>
      </c>
      <c r="C178" s="77">
        <v>612</v>
      </c>
      <c r="D178" s="128">
        <v>359</v>
      </c>
      <c r="E178" s="128">
        <v>359</v>
      </c>
      <c r="F178" s="163">
        <f t="shared" si="15"/>
        <v>100</v>
      </c>
      <c r="G178" s="58"/>
    </row>
    <row r="179" spans="1:7" ht="47.25">
      <c r="A179" s="79" t="s">
        <v>334</v>
      </c>
      <c r="B179" s="86" t="s">
        <v>85</v>
      </c>
      <c r="C179" s="81"/>
      <c r="D179" s="128">
        <f>SUM(D180,D184,D188,D195,D199)</f>
        <v>18553.93</v>
      </c>
      <c r="E179" s="128">
        <f>SUM(E180,E184,E188,E195,E199)</f>
        <v>18515.38723</v>
      </c>
      <c r="F179" s="163">
        <f t="shared" si="15"/>
        <v>99.792266274584421</v>
      </c>
      <c r="G179" s="58"/>
    </row>
    <row r="180" spans="1:7" ht="30" customHeight="1">
      <c r="A180" s="83" t="s">
        <v>90</v>
      </c>
      <c r="B180" s="86" t="s">
        <v>86</v>
      </c>
      <c r="C180" s="81"/>
      <c r="D180" s="131">
        <f t="shared" ref="D180:E182" si="19">SUM(D181)</f>
        <v>93</v>
      </c>
      <c r="E180" s="131">
        <f t="shared" si="19"/>
        <v>93</v>
      </c>
      <c r="F180" s="163">
        <f t="shared" si="15"/>
        <v>100</v>
      </c>
      <c r="G180" s="60"/>
    </row>
    <row r="181" spans="1:7" ht="47.25">
      <c r="A181" s="83" t="s">
        <v>91</v>
      </c>
      <c r="B181" s="86" t="s">
        <v>88</v>
      </c>
      <c r="C181" s="81"/>
      <c r="D181" s="131">
        <f t="shared" si="19"/>
        <v>93</v>
      </c>
      <c r="E181" s="131">
        <f t="shared" si="19"/>
        <v>93</v>
      </c>
      <c r="F181" s="163">
        <f t="shared" si="15"/>
        <v>100</v>
      </c>
      <c r="G181" s="60"/>
    </row>
    <row r="182" spans="1:7" ht="31.5">
      <c r="A182" s="82" t="s">
        <v>311</v>
      </c>
      <c r="B182" s="86" t="s">
        <v>88</v>
      </c>
      <c r="C182" s="81">
        <v>200</v>
      </c>
      <c r="D182" s="128">
        <f t="shared" si="19"/>
        <v>93</v>
      </c>
      <c r="E182" s="128">
        <f t="shared" si="19"/>
        <v>93</v>
      </c>
      <c r="F182" s="163">
        <f t="shared" si="15"/>
        <v>100</v>
      </c>
      <c r="G182" s="58"/>
    </row>
    <row r="183" spans="1:7" ht="31.5">
      <c r="A183" s="82" t="s">
        <v>15</v>
      </c>
      <c r="B183" s="86" t="s">
        <v>88</v>
      </c>
      <c r="C183" s="81">
        <v>240</v>
      </c>
      <c r="D183" s="128">
        <v>93</v>
      </c>
      <c r="E183" s="128">
        <v>93</v>
      </c>
      <c r="F183" s="163">
        <f t="shared" si="15"/>
        <v>100</v>
      </c>
      <c r="G183" s="58"/>
    </row>
    <row r="184" spans="1:7" ht="31.5">
      <c r="A184" s="83" t="s">
        <v>92</v>
      </c>
      <c r="B184" s="86" t="s">
        <v>335</v>
      </c>
      <c r="C184" s="81"/>
      <c r="D184" s="128">
        <f t="shared" ref="D184:E186" si="20">SUM(D185)</f>
        <v>69.510000000000005</v>
      </c>
      <c r="E184" s="128">
        <f t="shared" si="20"/>
        <v>69.504900000000006</v>
      </c>
      <c r="F184" s="163">
        <f t="shared" si="15"/>
        <v>99.992662926197667</v>
      </c>
      <c r="G184" s="58"/>
    </row>
    <row r="185" spans="1:7" ht="47.25">
      <c r="A185" s="83" t="s">
        <v>91</v>
      </c>
      <c r="B185" s="86" t="s">
        <v>336</v>
      </c>
      <c r="C185" s="81"/>
      <c r="D185" s="128">
        <f t="shared" si="20"/>
        <v>69.510000000000005</v>
      </c>
      <c r="E185" s="128">
        <f t="shared" si="20"/>
        <v>69.504900000000006</v>
      </c>
      <c r="F185" s="163">
        <f t="shared" si="15"/>
        <v>99.992662926197667</v>
      </c>
      <c r="G185" s="58"/>
    </row>
    <row r="186" spans="1:7" ht="31.5">
      <c r="A186" s="82" t="s">
        <v>311</v>
      </c>
      <c r="B186" s="86" t="s">
        <v>336</v>
      </c>
      <c r="C186" s="81">
        <v>200</v>
      </c>
      <c r="D186" s="128">
        <f t="shared" si="20"/>
        <v>69.510000000000005</v>
      </c>
      <c r="E186" s="128">
        <f t="shared" si="20"/>
        <v>69.504900000000006</v>
      </c>
      <c r="F186" s="163">
        <f t="shared" si="15"/>
        <v>99.992662926197667</v>
      </c>
      <c r="G186" s="58"/>
    </row>
    <row r="187" spans="1:7" ht="31.5">
      <c r="A187" s="82" t="s">
        <v>15</v>
      </c>
      <c r="B187" s="86" t="s">
        <v>336</v>
      </c>
      <c r="C187" s="81">
        <v>240</v>
      </c>
      <c r="D187" s="128">
        <v>69.510000000000005</v>
      </c>
      <c r="E187" s="128">
        <v>69.504900000000006</v>
      </c>
      <c r="F187" s="163">
        <f t="shared" si="15"/>
        <v>99.992662926197667</v>
      </c>
      <c r="G187" s="58"/>
    </row>
    <row r="188" spans="1:7" ht="31.5">
      <c r="A188" s="83" t="s">
        <v>93</v>
      </c>
      <c r="B188" s="86" t="s">
        <v>337</v>
      </c>
      <c r="C188" s="81"/>
      <c r="D188" s="128">
        <f>SUM(D189)</f>
        <v>631.6</v>
      </c>
      <c r="E188" s="128">
        <f>SUM(E189)</f>
        <v>630.13</v>
      </c>
      <c r="F188" s="163">
        <f t="shared" si="15"/>
        <v>99.76725775807472</v>
      </c>
      <c r="G188" s="58"/>
    </row>
    <row r="189" spans="1:7" ht="47.25">
      <c r="A189" s="83" t="s">
        <v>91</v>
      </c>
      <c r="B189" s="86" t="s">
        <v>338</v>
      </c>
      <c r="C189" s="81"/>
      <c r="D189" s="128">
        <f>SUM(D190,D192)</f>
        <v>631.6</v>
      </c>
      <c r="E189" s="128">
        <f>SUM(E190,E192)</f>
        <v>630.13</v>
      </c>
      <c r="F189" s="163">
        <f t="shared" si="15"/>
        <v>99.76725775807472</v>
      </c>
      <c r="G189" s="58"/>
    </row>
    <row r="190" spans="1:7" ht="31.5">
      <c r="A190" s="82" t="s">
        <v>311</v>
      </c>
      <c r="B190" s="86" t="s">
        <v>338</v>
      </c>
      <c r="C190" s="81">
        <v>200</v>
      </c>
      <c r="D190" s="128">
        <f>SUM(D191)</f>
        <v>31.6</v>
      </c>
      <c r="E190" s="128">
        <f>SUM(E191)</f>
        <v>31.6</v>
      </c>
      <c r="F190" s="163">
        <f t="shared" si="15"/>
        <v>100</v>
      </c>
      <c r="G190" s="58"/>
    </row>
    <row r="191" spans="1:7" ht="31.5">
      <c r="A191" s="82" t="s">
        <v>15</v>
      </c>
      <c r="B191" s="86" t="s">
        <v>338</v>
      </c>
      <c r="C191" s="81">
        <v>240</v>
      </c>
      <c r="D191" s="128">
        <v>31.6</v>
      </c>
      <c r="E191" s="128">
        <v>31.6</v>
      </c>
      <c r="F191" s="163">
        <f t="shared" si="15"/>
        <v>100</v>
      </c>
      <c r="G191" s="58"/>
    </row>
    <row r="192" spans="1:7" ht="31.5">
      <c r="A192" s="85" t="s">
        <v>28</v>
      </c>
      <c r="B192" s="86" t="s">
        <v>338</v>
      </c>
      <c r="C192" s="89">
        <v>600</v>
      </c>
      <c r="D192" s="128">
        <f>SUM(D193)</f>
        <v>600</v>
      </c>
      <c r="E192" s="128">
        <f>SUM(E193)</f>
        <v>598.53</v>
      </c>
      <c r="F192" s="163">
        <f t="shared" si="15"/>
        <v>99.754999999999995</v>
      </c>
      <c r="G192" s="58"/>
    </row>
    <row r="193" spans="1:11" ht="15.75">
      <c r="A193" s="85" t="s">
        <v>51</v>
      </c>
      <c r="B193" s="86" t="s">
        <v>338</v>
      </c>
      <c r="C193" s="77">
        <v>610</v>
      </c>
      <c r="D193" s="128">
        <f>SUM(D194)</f>
        <v>600</v>
      </c>
      <c r="E193" s="128">
        <f>SUM(E194)</f>
        <v>598.53</v>
      </c>
      <c r="F193" s="163">
        <f t="shared" si="15"/>
        <v>99.754999999999995</v>
      </c>
      <c r="G193" s="58"/>
    </row>
    <row r="194" spans="1:11" ht="15.75">
      <c r="A194" s="85" t="s">
        <v>52</v>
      </c>
      <c r="B194" s="86" t="s">
        <v>338</v>
      </c>
      <c r="C194" s="77">
        <v>612</v>
      </c>
      <c r="D194" s="128">
        <v>600</v>
      </c>
      <c r="E194" s="128">
        <v>598.53</v>
      </c>
      <c r="F194" s="163">
        <f t="shared" si="15"/>
        <v>99.754999999999995</v>
      </c>
      <c r="G194" s="58"/>
    </row>
    <row r="195" spans="1:11" ht="31.5">
      <c r="A195" s="83" t="s">
        <v>94</v>
      </c>
      <c r="B195" s="86" t="s">
        <v>340</v>
      </c>
      <c r="C195" s="81"/>
      <c r="D195" s="128">
        <f t="shared" ref="D195:E197" si="21">SUM(D196)</f>
        <v>30</v>
      </c>
      <c r="E195" s="128">
        <f t="shared" si="21"/>
        <v>30</v>
      </c>
      <c r="F195" s="163">
        <f t="shared" ref="F195:F253" si="22">SUM(E195/D195*100)</f>
        <v>100</v>
      </c>
      <c r="G195" s="60"/>
    </row>
    <row r="196" spans="1:11" ht="47.25">
      <c r="A196" s="83" t="s">
        <v>91</v>
      </c>
      <c r="B196" s="86" t="s">
        <v>554</v>
      </c>
      <c r="C196" s="81"/>
      <c r="D196" s="128">
        <f t="shared" si="21"/>
        <v>30</v>
      </c>
      <c r="E196" s="128">
        <f t="shared" si="21"/>
        <v>30</v>
      </c>
      <c r="F196" s="163">
        <f t="shared" si="22"/>
        <v>100</v>
      </c>
      <c r="G196" s="60"/>
    </row>
    <row r="197" spans="1:11" ht="31.5">
      <c r="A197" s="82" t="s">
        <v>311</v>
      </c>
      <c r="B197" s="86" t="s">
        <v>554</v>
      </c>
      <c r="C197" s="81">
        <v>200</v>
      </c>
      <c r="D197" s="128">
        <f t="shared" si="21"/>
        <v>30</v>
      </c>
      <c r="E197" s="128">
        <f t="shared" si="21"/>
        <v>30</v>
      </c>
      <c r="F197" s="163">
        <f t="shared" si="22"/>
        <v>100</v>
      </c>
      <c r="G197" s="60"/>
    </row>
    <row r="198" spans="1:11" ht="31.5">
      <c r="A198" s="82" t="s">
        <v>15</v>
      </c>
      <c r="B198" s="86" t="s">
        <v>554</v>
      </c>
      <c r="C198" s="81">
        <v>240</v>
      </c>
      <c r="D198" s="128">
        <v>30</v>
      </c>
      <c r="E198" s="128">
        <v>30</v>
      </c>
      <c r="F198" s="163">
        <f t="shared" si="22"/>
        <v>100</v>
      </c>
      <c r="G198" s="60"/>
    </row>
    <row r="199" spans="1:11" ht="31.5">
      <c r="A199" s="83" t="s">
        <v>534</v>
      </c>
      <c r="B199" s="86" t="s">
        <v>339</v>
      </c>
      <c r="C199" s="81"/>
      <c r="D199" s="128">
        <f t="shared" ref="D199:E199" si="23">SUM(D200)</f>
        <v>17729.82</v>
      </c>
      <c r="E199" s="128">
        <f t="shared" si="23"/>
        <v>17692.752329999999</v>
      </c>
      <c r="F199" s="163">
        <f t="shared" si="22"/>
        <v>99.790930364775278</v>
      </c>
      <c r="G199" s="58"/>
      <c r="K199" s="18"/>
    </row>
    <row r="200" spans="1:11" ht="31.5">
      <c r="A200" s="98" t="s">
        <v>535</v>
      </c>
      <c r="B200" s="86" t="s">
        <v>536</v>
      </c>
      <c r="C200" s="81"/>
      <c r="D200" s="128">
        <f>SUM(D202,D204,)</f>
        <v>17729.82</v>
      </c>
      <c r="E200" s="128">
        <f>SUM(E202,E204,)</f>
        <v>17692.752329999999</v>
      </c>
      <c r="F200" s="163">
        <f t="shared" si="22"/>
        <v>99.790930364775278</v>
      </c>
      <c r="G200" s="58"/>
      <c r="K200" s="43"/>
    </row>
    <row r="201" spans="1:11" ht="65.25" customHeight="1">
      <c r="A201" s="82" t="s">
        <v>43</v>
      </c>
      <c r="B201" s="86" t="s">
        <v>536</v>
      </c>
      <c r="C201" s="81">
        <v>100</v>
      </c>
      <c r="D201" s="128">
        <f>SUM(D202)</f>
        <v>16379.38</v>
      </c>
      <c r="E201" s="128">
        <f>SUM(E202)</f>
        <v>16342.314560000001</v>
      </c>
      <c r="F201" s="163">
        <f t="shared" si="22"/>
        <v>99.773706697078907</v>
      </c>
      <c r="G201" s="58"/>
      <c r="K201" s="43"/>
    </row>
    <row r="202" spans="1:11" ht="15.75">
      <c r="A202" s="82" t="s">
        <v>44</v>
      </c>
      <c r="B202" s="86" t="s">
        <v>536</v>
      </c>
      <c r="C202" s="81">
        <v>110</v>
      </c>
      <c r="D202" s="128">
        <v>16379.38</v>
      </c>
      <c r="E202" s="128">
        <v>16342.314560000001</v>
      </c>
      <c r="F202" s="163">
        <f t="shared" si="22"/>
        <v>99.773706697078907</v>
      </c>
      <c r="G202" s="63"/>
      <c r="K202" s="43"/>
    </row>
    <row r="203" spans="1:11" ht="31.5">
      <c r="A203" s="82" t="s">
        <v>311</v>
      </c>
      <c r="B203" s="86" t="s">
        <v>536</v>
      </c>
      <c r="C203" s="81">
        <v>200</v>
      </c>
      <c r="D203" s="128">
        <f>SUM(D204)</f>
        <v>1350.44</v>
      </c>
      <c r="E203" s="128">
        <f>SUM(E204)</f>
        <v>1350.43777</v>
      </c>
      <c r="F203" s="163">
        <f t="shared" si="22"/>
        <v>99.999834868635403</v>
      </c>
      <c r="G203" s="63"/>
      <c r="K203" s="43"/>
    </row>
    <row r="204" spans="1:11" ht="31.5">
      <c r="A204" s="82" t="s">
        <v>15</v>
      </c>
      <c r="B204" s="86" t="s">
        <v>536</v>
      </c>
      <c r="C204" s="81">
        <v>240</v>
      </c>
      <c r="D204" s="128">
        <v>1350.44</v>
      </c>
      <c r="E204" s="128">
        <v>1350.43777</v>
      </c>
      <c r="F204" s="163">
        <f t="shared" si="22"/>
        <v>99.999834868635403</v>
      </c>
      <c r="G204" s="63"/>
      <c r="K204" s="43"/>
    </row>
    <row r="205" spans="1:11" ht="47.25">
      <c r="A205" s="79" t="s">
        <v>341</v>
      </c>
      <c r="B205" s="86" t="s">
        <v>89</v>
      </c>
      <c r="C205" s="81"/>
      <c r="D205" s="128">
        <f>SUM(D206,D216)</f>
        <v>2646.37</v>
      </c>
      <c r="E205" s="128">
        <f>SUM(E206,E216)</f>
        <v>2646.3699900000001</v>
      </c>
      <c r="F205" s="163">
        <f t="shared" si="22"/>
        <v>99.999999622123909</v>
      </c>
      <c r="G205" s="58"/>
      <c r="K205" s="43"/>
    </row>
    <row r="206" spans="1:11" ht="31.5">
      <c r="A206" s="79" t="s">
        <v>575</v>
      </c>
      <c r="B206" s="86" t="s">
        <v>579</v>
      </c>
      <c r="C206" s="81"/>
      <c r="D206" s="128">
        <f>SUM(D207,D210,D213)</f>
        <v>1251.3699999999999</v>
      </c>
      <c r="E206" s="128">
        <f>SUM(E207,E210,E213)</f>
        <v>1251.3699899999999</v>
      </c>
      <c r="F206" s="163">
        <f t="shared" si="22"/>
        <v>99.999999200875848</v>
      </c>
      <c r="G206" s="58"/>
      <c r="K206" s="43"/>
    </row>
    <row r="207" spans="1:11" ht="31.5">
      <c r="A207" s="79" t="s">
        <v>576</v>
      </c>
      <c r="B207" s="86" t="s">
        <v>580</v>
      </c>
      <c r="C207" s="81"/>
      <c r="D207" s="128">
        <f>SUM(D208)</f>
        <v>228</v>
      </c>
      <c r="E207" s="128">
        <f>SUM(E208)</f>
        <v>228</v>
      </c>
      <c r="F207" s="163">
        <f t="shared" si="22"/>
        <v>100</v>
      </c>
      <c r="G207" s="58"/>
      <c r="K207" s="43"/>
    </row>
    <row r="208" spans="1:11" ht="31.5">
      <c r="A208" s="82" t="s">
        <v>311</v>
      </c>
      <c r="B208" s="86" t="s">
        <v>580</v>
      </c>
      <c r="C208" s="81">
        <v>200</v>
      </c>
      <c r="D208" s="128">
        <f>SUM(D209)</f>
        <v>228</v>
      </c>
      <c r="E208" s="128">
        <f>SUM(E209)</f>
        <v>228</v>
      </c>
      <c r="F208" s="163">
        <f t="shared" si="22"/>
        <v>100</v>
      </c>
      <c r="G208" s="58"/>
      <c r="K208" s="16"/>
    </row>
    <row r="209" spans="1:11" ht="31.5">
      <c r="A209" s="82" t="s">
        <v>15</v>
      </c>
      <c r="B209" s="86" t="s">
        <v>580</v>
      </c>
      <c r="C209" s="81">
        <v>240</v>
      </c>
      <c r="D209" s="128">
        <v>228</v>
      </c>
      <c r="E209" s="128">
        <v>228</v>
      </c>
      <c r="F209" s="163">
        <f t="shared" si="22"/>
        <v>100</v>
      </c>
      <c r="G209" s="58"/>
      <c r="K209" s="16"/>
    </row>
    <row r="210" spans="1:11" ht="31.5">
      <c r="A210" s="82" t="s">
        <v>577</v>
      </c>
      <c r="B210" s="86" t="s">
        <v>581</v>
      </c>
      <c r="C210" s="81"/>
      <c r="D210" s="128">
        <f>SUM(D211)</f>
        <v>640.77</v>
      </c>
      <c r="E210" s="128">
        <f>SUM(E211)</f>
        <v>640.77</v>
      </c>
      <c r="F210" s="163">
        <f t="shared" si="22"/>
        <v>100</v>
      </c>
      <c r="G210" s="58"/>
      <c r="K210" s="18"/>
    </row>
    <row r="211" spans="1:11" ht="31.5">
      <c r="A211" s="82" t="s">
        <v>311</v>
      </c>
      <c r="B211" s="86" t="s">
        <v>581</v>
      </c>
      <c r="C211" s="81">
        <v>200</v>
      </c>
      <c r="D211" s="128">
        <f>SUM(D212)</f>
        <v>640.77</v>
      </c>
      <c r="E211" s="128">
        <f>SUM(E212)</f>
        <v>640.77</v>
      </c>
      <c r="F211" s="163">
        <f t="shared" si="22"/>
        <v>100</v>
      </c>
      <c r="G211" s="58"/>
      <c r="K211" s="18"/>
    </row>
    <row r="212" spans="1:11" ht="31.5">
      <c r="A212" s="82" t="s">
        <v>15</v>
      </c>
      <c r="B212" s="86" t="s">
        <v>581</v>
      </c>
      <c r="C212" s="81">
        <v>240</v>
      </c>
      <c r="D212" s="128">
        <v>640.77</v>
      </c>
      <c r="E212" s="128">
        <v>640.77</v>
      </c>
      <c r="F212" s="163">
        <f t="shared" si="22"/>
        <v>100</v>
      </c>
      <c r="G212" s="58"/>
      <c r="K212" s="18"/>
    </row>
    <row r="213" spans="1:11" ht="47.25">
      <c r="A213" s="79" t="s">
        <v>99</v>
      </c>
      <c r="B213" s="86" t="s">
        <v>582</v>
      </c>
      <c r="C213" s="81"/>
      <c r="D213" s="128">
        <f>SUM(D214)</f>
        <v>382.6</v>
      </c>
      <c r="E213" s="128">
        <f>SUM(E214)</f>
        <v>382.59998999999999</v>
      </c>
      <c r="F213" s="163">
        <f t="shared" si="22"/>
        <v>99.99999738630423</v>
      </c>
      <c r="G213" s="58"/>
      <c r="K213" s="16"/>
    </row>
    <row r="214" spans="1:11" ht="31.5">
      <c r="A214" s="82" t="s">
        <v>311</v>
      </c>
      <c r="B214" s="86" t="s">
        <v>582</v>
      </c>
      <c r="C214" s="81">
        <v>200</v>
      </c>
      <c r="D214" s="128">
        <f>SUM(D215)</f>
        <v>382.6</v>
      </c>
      <c r="E214" s="128">
        <f>SUM(E215)</f>
        <v>382.59998999999999</v>
      </c>
      <c r="F214" s="163">
        <f t="shared" si="22"/>
        <v>99.99999738630423</v>
      </c>
      <c r="G214" s="58"/>
      <c r="K214" s="16"/>
    </row>
    <row r="215" spans="1:11" ht="31.5">
      <c r="A215" s="82" t="s">
        <v>15</v>
      </c>
      <c r="B215" s="86" t="s">
        <v>582</v>
      </c>
      <c r="C215" s="81">
        <v>240</v>
      </c>
      <c r="D215" s="128">
        <v>382.6</v>
      </c>
      <c r="E215" s="128">
        <v>382.59998999999999</v>
      </c>
      <c r="F215" s="163">
        <f t="shared" si="22"/>
        <v>99.99999738630423</v>
      </c>
      <c r="G215" s="58"/>
      <c r="K215" s="18"/>
    </row>
    <row r="216" spans="1:11" ht="31.5">
      <c r="A216" s="79" t="s">
        <v>578</v>
      </c>
      <c r="B216" s="86" t="s">
        <v>583</v>
      </c>
      <c r="C216" s="81"/>
      <c r="D216" s="128">
        <f>SUM(D218)</f>
        <v>1395</v>
      </c>
      <c r="E216" s="128">
        <f>SUM(E218)</f>
        <v>1395</v>
      </c>
      <c r="F216" s="163">
        <f t="shared" si="22"/>
        <v>100</v>
      </c>
      <c r="G216" s="63"/>
      <c r="K216" s="18"/>
    </row>
    <row r="217" spans="1:11" ht="47.25">
      <c r="A217" s="79" t="s">
        <v>594</v>
      </c>
      <c r="B217" s="86" t="s">
        <v>584</v>
      </c>
      <c r="C217" s="81"/>
      <c r="D217" s="128">
        <f>SUM(D218)</f>
        <v>1395</v>
      </c>
      <c r="E217" s="128">
        <f>SUM(E218)</f>
        <v>1395</v>
      </c>
      <c r="F217" s="163">
        <f t="shared" si="22"/>
        <v>100</v>
      </c>
      <c r="G217" s="63"/>
      <c r="K217" s="18"/>
    </row>
    <row r="218" spans="1:11" ht="31.5">
      <c r="A218" s="82" t="s">
        <v>311</v>
      </c>
      <c r="B218" s="86" t="s">
        <v>584</v>
      </c>
      <c r="C218" s="81">
        <v>200</v>
      </c>
      <c r="D218" s="128">
        <f>SUM(D219)</f>
        <v>1395</v>
      </c>
      <c r="E218" s="128">
        <f>SUM(E219)</f>
        <v>1395</v>
      </c>
      <c r="F218" s="163">
        <f t="shared" si="22"/>
        <v>100</v>
      </c>
      <c r="G218" s="63"/>
      <c r="K218" s="18"/>
    </row>
    <row r="219" spans="1:11" ht="31.5">
      <c r="A219" s="82" t="s">
        <v>15</v>
      </c>
      <c r="B219" s="86" t="s">
        <v>584</v>
      </c>
      <c r="C219" s="81">
        <v>240</v>
      </c>
      <c r="D219" s="128">
        <v>1395</v>
      </c>
      <c r="E219" s="128">
        <v>1395</v>
      </c>
      <c r="F219" s="163">
        <f t="shared" si="22"/>
        <v>100</v>
      </c>
      <c r="G219" s="63"/>
      <c r="K219" s="18"/>
    </row>
    <row r="220" spans="1:11" ht="31.5">
      <c r="A220" s="79" t="s">
        <v>342</v>
      </c>
      <c r="B220" s="86" t="s">
        <v>95</v>
      </c>
      <c r="C220" s="81"/>
      <c r="D220" s="128">
        <f>SUM(D221,D243,D252,D261,D266)</f>
        <v>12426.079999999998</v>
      </c>
      <c r="E220" s="128">
        <f>SUM(E221,E243,E252,E261,E266)</f>
        <v>11698.062650000002</v>
      </c>
      <c r="F220" s="163">
        <f t="shared" si="22"/>
        <v>94.141214687174099</v>
      </c>
      <c r="G220" s="58"/>
    </row>
    <row r="221" spans="1:11" ht="23.25" customHeight="1">
      <c r="A221" s="79" t="s">
        <v>699</v>
      </c>
      <c r="B221" s="86" t="s">
        <v>96</v>
      </c>
      <c r="C221" s="81"/>
      <c r="D221" s="128">
        <f>SUM(D222,D225,D228,D231,D234,D237,D240)</f>
        <v>2719.5</v>
      </c>
      <c r="E221" s="128">
        <f>SUM(E222,E225,E228,E231,E234,E237,E240)</f>
        <v>2177.6315100000002</v>
      </c>
      <c r="F221" s="163">
        <f t="shared" si="22"/>
        <v>80.07470159955875</v>
      </c>
      <c r="G221" s="58"/>
    </row>
    <row r="222" spans="1:11" ht="31.5">
      <c r="A222" s="82" t="s">
        <v>343</v>
      </c>
      <c r="B222" s="86" t="s">
        <v>97</v>
      </c>
      <c r="C222" s="81"/>
      <c r="D222" s="128">
        <f>SUM(D223)</f>
        <v>20</v>
      </c>
      <c r="E222" s="128">
        <f>SUM(E223)</f>
        <v>20</v>
      </c>
      <c r="F222" s="163">
        <f t="shared" si="22"/>
        <v>100</v>
      </c>
      <c r="G222" s="58"/>
    </row>
    <row r="223" spans="1:11" ht="31.5">
      <c r="A223" s="82" t="s">
        <v>311</v>
      </c>
      <c r="B223" s="86" t="s">
        <v>97</v>
      </c>
      <c r="C223" s="81">
        <v>200</v>
      </c>
      <c r="D223" s="128">
        <f>SUM(D224)</f>
        <v>20</v>
      </c>
      <c r="E223" s="128">
        <f>SUM(E224)</f>
        <v>20</v>
      </c>
      <c r="F223" s="163">
        <f t="shared" si="22"/>
        <v>100</v>
      </c>
      <c r="G223" s="58"/>
    </row>
    <row r="224" spans="1:11" ht="31.5">
      <c r="A224" s="82" t="s">
        <v>15</v>
      </c>
      <c r="B224" s="86" t="s">
        <v>97</v>
      </c>
      <c r="C224" s="81">
        <v>240</v>
      </c>
      <c r="D224" s="128">
        <v>20</v>
      </c>
      <c r="E224" s="128">
        <v>20</v>
      </c>
      <c r="F224" s="163">
        <f t="shared" si="22"/>
        <v>100</v>
      </c>
      <c r="G224" s="58"/>
    </row>
    <row r="225" spans="1:7" ht="15.75">
      <c r="A225" s="82" t="s">
        <v>344</v>
      </c>
      <c r="B225" s="86" t="s">
        <v>585</v>
      </c>
      <c r="C225" s="81"/>
      <c r="D225" s="128">
        <f>SUM(D226)</f>
        <v>90</v>
      </c>
      <c r="E225" s="128">
        <f>SUM(E226)</f>
        <v>55.829830000000001</v>
      </c>
      <c r="F225" s="163">
        <f t="shared" si="22"/>
        <v>62.033144444444446</v>
      </c>
      <c r="G225" s="58"/>
    </row>
    <row r="226" spans="1:7" ht="31.5">
      <c r="A226" s="82" t="s">
        <v>311</v>
      </c>
      <c r="B226" s="86" t="s">
        <v>585</v>
      </c>
      <c r="C226" s="81">
        <v>200</v>
      </c>
      <c r="D226" s="128">
        <f>SUM(D227)</f>
        <v>90</v>
      </c>
      <c r="E226" s="128">
        <f>SUM(E227)</f>
        <v>55.829830000000001</v>
      </c>
      <c r="F226" s="163">
        <f t="shared" si="22"/>
        <v>62.033144444444446</v>
      </c>
      <c r="G226" s="58"/>
    </row>
    <row r="227" spans="1:7" ht="31.5">
      <c r="A227" s="82" t="s">
        <v>15</v>
      </c>
      <c r="B227" s="86" t="s">
        <v>585</v>
      </c>
      <c r="C227" s="81">
        <v>240</v>
      </c>
      <c r="D227" s="128">
        <v>90</v>
      </c>
      <c r="E227" s="128">
        <v>55.829830000000001</v>
      </c>
      <c r="F227" s="163">
        <f t="shared" si="22"/>
        <v>62.033144444444446</v>
      </c>
      <c r="G227" s="58"/>
    </row>
    <row r="228" spans="1:7" ht="49.5" customHeight="1">
      <c r="A228" s="82" t="s">
        <v>345</v>
      </c>
      <c r="B228" s="86" t="s">
        <v>586</v>
      </c>
      <c r="C228" s="81"/>
      <c r="D228" s="128">
        <f>SUM(D229)</f>
        <v>605.99</v>
      </c>
      <c r="E228" s="128">
        <f>SUM(E229)</f>
        <v>605.98800000000006</v>
      </c>
      <c r="F228" s="163">
        <f t="shared" si="22"/>
        <v>99.999669961550524</v>
      </c>
      <c r="G228" s="58"/>
    </row>
    <row r="229" spans="1:7" ht="31.5">
      <c r="A229" s="82" t="s">
        <v>311</v>
      </c>
      <c r="B229" s="86" t="s">
        <v>586</v>
      </c>
      <c r="C229" s="81">
        <v>200</v>
      </c>
      <c r="D229" s="128">
        <f>SUM(D230)</f>
        <v>605.99</v>
      </c>
      <c r="E229" s="128">
        <f>SUM(E230)</f>
        <v>605.98800000000006</v>
      </c>
      <c r="F229" s="163">
        <f t="shared" si="22"/>
        <v>99.999669961550524</v>
      </c>
      <c r="G229" s="58"/>
    </row>
    <row r="230" spans="1:7" ht="31.5">
      <c r="A230" s="82" t="s">
        <v>15</v>
      </c>
      <c r="B230" s="86" t="s">
        <v>586</v>
      </c>
      <c r="C230" s="81">
        <v>240</v>
      </c>
      <c r="D230" s="128">
        <v>605.99</v>
      </c>
      <c r="E230" s="128">
        <v>605.98800000000006</v>
      </c>
      <c r="F230" s="163">
        <f t="shared" si="22"/>
        <v>99.999669961550524</v>
      </c>
      <c r="G230" s="58"/>
    </row>
    <row r="231" spans="1:7" ht="47.25">
      <c r="A231" s="82" t="s">
        <v>346</v>
      </c>
      <c r="B231" s="86" t="s">
        <v>595</v>
      </c>
      <c r="C231" s="81"/>
      <c r="D231" s="128">
        <f>SUM(D232)</f>
        <v>497.51</v>
      </c>
      <c r="E231" s="128">
        <f>SUM(E232)</f>
        <v>497.50367999999997</v>
      </c>
      <c r="F231" s="163">
        <f t="shared" si="22"/>
        <v>99.998729673775401</v>
      </c>
      <c r="G231" s="58"/>
    </row>
    <row r="232" spans="1:7" ht="31.5">
      <c r="A232" s="82" t="s">
        <v>311</v>
      </c>
      <c r="B232" s="86" t="s">
        <v>595</v>
      </c>
      <c r="C232" s="81">
        <v>200</v>
      </c>
      <c r="D232" s="128">
        <f>SUM(D233)</f>
        <v>497.51</v>
      </c>
      <c r="E232" s="128">
        <f>SUM(E233)</f>
        <v>497.50367999999997</v>
      </c>
      <c r="F232" s="163">
        <f t="shared" si="22"/>
        <v>99.998729673775401</v>
      </c>
      <c r="G232" s="58"/>
    </row>
    <row r="233" spans="1:7" ht="31.5">
      <c r="A233" s="82" t="s">
        <v>15</v>
      </c>
      <c r="B233" s="86" t="s">
        <v>595</v>
      </c>
      <c r="C233" s="81">
        <v>240</v>
      </c>
      <c r="D233" s="128">
        <v>497.51</v>
      </c>
      <c r="E233" s="128">
        <v>497.50367999999997</v>
      </c>
      <c r="F233" s="163">
        <f t="shared" si="22"/>
        <v>99.998729673775401</v>
      </c>
      <c r="G233" s="58"/>
    </row>
    <row r="234" spans="1:7" ht="47.25">
      <c r="A234" s="82" t="s">
        <v>347</v>
      </c>
      <c r="B234" s="86" t="s">
        <v>348</v>
      </c>
      <c r="C234" s="81"/>
      <c r="D234" s="128">
        <f>SUM(D235)</f>
        <v>189</v>
      </c>
      <c r="E234" s="128">
        <f>SUM(E235)</f>
        <v>189</v>
      </c>
      <c r="F234" s="163">
        <f t="shared" si="22"/>
        <v>100</v>
      </c>
      <c r="G234" s="63"/>
    </row>
    <row r="235" spans="1:7" ht="31.5">
      <c r="A235" s="82" t="s">
        <v>311</v>
      </c>
      <c r="B235" s="86" t="s">
        <v>348</v>
      </c>
      <c r="C235" s="81">
        <v>200</v>
      </c>
      <c r="D235" s="128">
        <f>SUM(D236)</f>
        <v>189</v>
      </c>
      <c r="E235" s="128">
        <f>SUM(E236)</f>
        <v>189</v>
      </c>
      <c r="F235" s="163">
        <f t="shared" si="22"/>
        <v>100</v>
      </c>
      <c r="G235" s="63"/>
    </row>
    <row r="236" spans="1:7" ht="31.5">
      <c r="A236" s="82" t="s">
        <v>15</v>
      </c>
      <c r="B236" s="86" t="s">
        <v>348</v>
      </c>
      <c r="C236" s="81">
        <v>240</v>
      </c>
      <c r="D236" s="128">
        <v>189</v>
      </c>
      <c r="E236" s="128">
        <v>189</v>
      </c>
      <c r="F236" s="163">
        <f t="shared" si="22"/>
        <v>100</v>
      </c>
      <c r="G236" s="63"/>
    </row>
    <row r="237" spans="1:7" ht="47.25">
      <c r="A237" s="82" t="s">
        <v>630</v>
      </c>
      <c r="B237" s="86" t="s">
        <v>631</v>
      </c>
      <c r="C237" s="81"/>
      <c r="D237" s="128">
        <f t="shared" ref="D237:E238" si="24">SUM(D238)</f>
        <v>159</v>
      </c>
      <c r="E237" s="128">
        <f t="shared" si="24"/>
        <v>147.87</v>
      </c>
      <c r="F237" s="163">
        <f t="shared" si="22"/>
        <v>93</v>
      </c>
      <c r="G237" s="63"/>
    </row>
    <row r="238" spans="1:7" ht="31.5">
      <c r="A238" s="82" t="s">
        <v>311</v>
      </c>
      <c r="B238" s="86" t="s">
        <v>631</v>
      </c>
      <c r="C238" s="81">
        <v>200</v>
      </c>
      <c r="D238" s="128">
        <f t="shared" si="24"/>
        <v>159</v>
      </c>
      <c r="E238" s="128">
        <f t="shared" si="24"/>
        <v>147.87</v>
      </c>
      <c r="F238" s="163">
        <f t="shared" si="22"/>
        <v>93</v>
      </c>
      <c r="G238" s="63"/>
    </row>
    <row r="239" spans="1:7" ht="31.5">
      <c r="A239" s="82" t="s">
        <v>15</v>
      </c>
      <c r="B239" s="86" t="s">
        <v>631</v>
      </c>
      <c r="C239" s="81">
        <v>240</v>
      </c>
      <c r="D239" s="128">
        <v>159</v>
      </c>
      <c r="E239" s="128">
        <v>147.87</v>
      </c>
      <c r="F239" s="163">
        <f t="shared" si="22"/>
        <v>93</v>
      </c>
      <c r="G239" s="63"/>
    </row>
    <row r="240" spans="1:7" ht="47.25">
      <c r="A240" s="82" t="s">
        <v>607</v>
      </c>
      <c r="B240" s="86" t="s">
        <v>608</v>
      </c>
      <c r="C240" s="81"/>
      <c r="D240" s="128">
        <f t="shared" ref="D240:E241" si="25">SUM(D241)</f>
        <v>1158</v>
      </c>
      <c r="E240" s="128">
        <f t="shared" si="25"/>
        <v>661.44</v>
      </c>
      <c r="F240" s="163">
        <f t="shared" si="22"/>
        <v>57.119170984455955</v>
      </c>
      <c r="G240" s="63"/>
    </row>
    <row r="241" spans="1:7" ht="31.5">
      <c r="A241" s="82" t="s">
        <v>311</v>
      </c>
      <c r="B241" s="86" t="s">
        <v>608</v>
      </c>
      <c r="C241" s="81">
        <v>200</v>
      </c>
      <c r="D241" s="128">
        <f t="shared" si="25"/>
        <v>1158</v>
      </c>
      <c r="E241" s="128">
        <f t="shared" si="25"/>
        <v>661.44</v>
      </c>
      <c r="F241" s="163">
        <f t="shared" si="22"/>
        <v>57.119170984455955</v>
      </c>
      <c r="G241" s="63"/>
    </row>
    <row r="242" spans="1:7" ht="31.5">
      <c r="A242" s="82" t="s">
        <v>15</v>
      </c>
      <c r="B242" s="86" t="s">
        <v>608</v>
      </c>
      <c r="C242" s="81">
        <v>240</v>
      </c>
      <c r="D242" s="128">
        <v>1158</v>
      </c>
      <c r="E242" s="128">
        <v>661.44</v>
      </c>
      <c r="F242" s="163">
        <f t="shared" si="22"/>
        <v>57.119170984455955</v>
      </c>
      <c r="G242" s="63"/>
    </row>
    <row r="243" spans="1:7" ht="31.5">
      <c r="A243" s="85" t="s">
        <v>561</v>
      </c>
      <c r="B243" s="86" t="s">
        <v>562</v>
      </c>
      <c r="C243" s="89"/>
      <c r="D243" s="128">
        <f>SUM(D244)</f>
        <v>1470.9</v>
      </c>
      <c r="E243" s="128">
        <f>SUM(E244)</f>
        <v>1469.7641899999999</v>
      </c>
      <c r="F243" s="163">
        <f t="shared" si="22"/>
        <v>99.92278129036643</v>
      </c>
      <c r="G243" s="63"/>
    </row>
    <row r="244" spans="1:7" ht="31.5">
      <c r="A244" s="85" t="s">
        <v>563</v>
      </c>
      <c r="B244" s="86" t="s">
        <v>564</v>
      </c>
      <c r="C244" s="89"/>
      <c r="D244" s="128">
        <f>SUM(D245,D247)</f>
        <v>1470.9</v>
      </c>
      <c r="E244" s="128">
        <f>SUM(E245,E247)</f>
        <v>1469.7641899999999</v>
      </c>
      <c r="F244" s="163">
        <f t="shared" si="22"/>
        <v>99.92278129036643</v>
      </c>
      <c r="G244" s="58"/>
    </row>
    <row r="245" spans="1:7" ht="31.5">
      <c r="A245" s="82" t="s">
        <v>311</v>
      </c>
      <c r="B245" s="86" t="s">
        <v>564</v>
      </c>
      <c r="C245" s="96">
        <v>200</v>
      </c>
      <c r="D245" s="128">
        <f>SUM(D246)</f>
        <v>13.5</v>
      </c>
      <c r="E245" s="128">
        <f>SUM(E246)</f>
        <v>13.5</v>
      </c>
      <c r="F245" s="163">
        <f t="shared" si="22"/>
        <v>100</v>
      </c>
      <c r="G245" s="58"/>
    </row>
    <row r="246" spans="1:7" ht="31.5">
      <c r="A246" s="83" t="s">
        <v>15</v>
      </c>
      <c r="B246" s="86" t="s">
        <v>564</v>
      </c>
      <c r="C246" s="96">
        <v>240</v>
      </c>
      <c r="D246" s="128">
        <v>13.5</v>
      </c>
      <c r="E246" s="128">
        <v>13.5</v>
      </c>
      <c r="F246" s="163">
        <f t="shared" si="22"/>
        <v>100</v>
      </c>
      <c r="G246" s="58"/>
    </row>
    <row r="247" spans="1:7" ht="31.5">
      <c r="A247" s="85" t="s">
        <v>28</v>
      </c>
      <c r="B247" s="86" t="s">
        <v>564</v>
      </c>
      <c r="C247" s="89">
        <v>600</v>
      </c>
      <c r="D247" s="128">
        <f>SUM(D248,D250)</f>
        <v>1457.4</v>
      </c>
      <c r="E247" s="128">
        <f>SUM(E248,E250)</f>
        <v>1456.2641899999999</v>
      </c>
      <c r="F247" s="163">
        <f t="shared" si="22"/>
        <v>99.922066007959359</v>
      </c>
      <c r="G247" s="58"/>
    </row>
    <row r="248" spans="1:7" ht="15.75">
      <c r="A248" s="85" t="s">
        <v>51</v>
      </c>
      <c r="B248" s="86" t="s">
        <v>564</v>
      </c>
      <c r="C248" s="77">
        <v>610</v>
      </c>
      <c r="D248" s="128">
        <f>SUM(D249)</f>
        <v>618.79999999999995</v>
      </c>
      <c r="E248" s="128">
        <f>SUM(E249)</f>
        <v>617.66418999999996</v>
      </c>
      <c r="F248" s="163">
        <f t="shared" si="22"/>
        <v>99.816449579831939</v>
      </c>
      <c r="G248" s="58"/>
    </row>
    <row r="249" spans="1:7" ht="15.75">
      <c r="A249" s="85" t="s">
        <v>52</v>
      </c>
      <c r="B249" s="86" t="s">
        <v>564</v>
      </c>
      <c r="C249" s="77">
        <v>612</v>
      </c>
      <c r="D249" s="128">
        <v>618.79999999999995</v>
      </c>
      <c r="E249" s="128">
        <v>617.66418999999996</v>
      </c>
      <c r="F249" s="163">
        <f t="shared" si="22"/>
        <v>99.816449579831939</v>
      </c>
      <c r="G249" s="58"/>
    </row>
    <row r="250" spans="1:7" ht="15.75">
      <c r="A250" s="85" t="s">
        <v>29</v>
      </c>
      <c r="B250" s="86" t="s">
        <v>564</v>
      </c>
      <c r="C250" s="77">
        <v>620</v>
      </c>
      <c r="D250" s="128">
        <f t="shared" ref="D250:E259" si="26">SUM(D251)</f>
        <v>838.6</v>
      </c>
      <c r="E250" s="128">
        <f t="shared" si="26"/>
        <v>838.6</v>
      </c>
      <c r="F250" s="163">
        <f t="shared" si="22"/>
        <v>100</v>
      </c>
      <c r="G250" s="58"/>
    </row>
    <row r="251" spans="1:7" ht="15.75">
      <c r="A251" s="85" t="s">
        <v>30</v>
      </c>
      <c r="B251" s="86" t="s">
        <v>564</v>
      </c>
      <c r="C251" s="77">
        <v>622</v>
      </c>
      <c r="D251" s="128">
        <v>838.6</v>
      </c>
      <c r="E251" s="128">
        <v>838.6</v>
      </c>
      <c r="F251" s="163">
        <f t="shared" si="22"/>
        <v>100</v>
      </c>
      <c r="G251" s="58"/>
    </row>
    <row r="252" spans="1:7" ht="31.5">
      <c r="A252" s="85" t="s">
        <v>565</v>
      </c>
      <c r="B252" s="86" t="s">
        <v>566</v>
      </c>
      <c r="C252" s="77"/>
      <c r="D252" s="128">
        <f>SUM(D253,)</f>
        <v>7923.4</v>
      </c>
      <c r="E252" s="128">
        <f>SUM(E253,)</f>
        <v>7738.3889500000005</v>
      </c>
      <c r="F252" s="163">
        <f t="shared" si="22"/>
        <v>97.665004291087172</v>
      </c>
      <c r="G252" s="63"/>
    </row>
    <row r="253" spans="1:7" ht="31.5">
      <c r="A253" s="85" t="s">
        <v>567</v>
      </c>
      <c r="B253" s="86" t="s">
        <v>568</v>
      </c>
      <c r="C253" s="77"/>
      <c r="D253" s="128">
        <f>SUM(D254,D256)</f>
        <v>7923.4</v>
      </c>
      <c r="E253" s="128">
        <f>SUM(E254,E256)</f>
        <v>7738.3889500000005</v>
      </c>
      <c r="F253" s="163">
        <f t="shared" si="22"/>
        <v>97.665004291087172</v>
      </c>
      <c r="G253" s="63"/>
    </row>
    <row r="254" spans="1:7" ht="31.5">
      <c r="A254" s="82" t="s">
        <v>311</v>
      </c>
      <c r="B254" s="86" t="s">
        <v>568</v>
      </c>
      <c r="C254" s="96">
        <v>200</v>
      </c>
      <c r="D254" s="128">
        <f t="shared" si="26"/>
        <v>27.6</v>
      </c>
      <c r="E254" s="128">
        <f t="shared" si="26"/>
        <v>27.6</v>
      </c>
      <c r="F254" s="163">
        <f t="shared" ref="F254:F316" si="27">SUM(E254/D254*100)</f>
        <v>100</v>
      </c>
      <c r="G254" s="63"/>
    </row>
    <row r="255" spans="1:7" ht="31.5">
      <c r="A255" s="83" t="s">
        <v>15</v>
      </c>
      <c r="B255" s="86" t="s">
        <v>568</v>
      </c>
      <c r="C255" s="96">
        <v>240</v>
      </c>
      <c r="D255" s="128">
        <v>27.6</v>
      </c>
      <c r="E255" s="128">
        <v>27.6</v>
      </c>
      <c r="F255" s="163">
        <f t="shared" si="27"/>
        <v>100</v>
      </c>
      <c r="G255" s="63"/>
    </row>
    <row r="256" spans="1:7" ht="31.5">
      <c r="A256" s="85" t="s">
        <v>28</v>
      </c>
      <c r="B256" s="86" t="s">
        <v>568</v>
      </c>
      <c r="C256" s="77">
        <v>600</v>
      </c>
      <c r="D256" s="128">
        <f>SUM(D257,D259)</f>
        <v>7895.7999999999993</v>
      </c>
      <c r="E256" s="128">
        <f>SUM(E257,E259)</f>
        <v>7710.7889500000001</v>
      </c>
      <c r="F256" s="163">
        <f t="shared" si="27"/>
        <v>97.65684224524432</v>
      </c>
      <c r="G256" s="63"/>
    </row>
    <row r="257" spans="1:7" ht="15.75">
      <c r="A257" s="85" t="s">
        <v>51</v>
      </c>
      <c r="B257" s="86" t="s">
        <v>568</v>
      </c>
      <c r="C257" s="77">
        <v>610</v>
      </c>
      <c r="D257" s="128">
        <f t="shared" si="26"/>
        <v>4371.9399999999996</v>
      </c>
      <c r="E257" s="128">
        <f t="shared" si="26"/>
        <v>4320.4327800000001</v>
      </c>
      <c r="F257" s="163">
        <f t="shared" si="27"/>
        <v>98.821868095170572</v>
      </c>
      <c r="G257" s="63"/>
    </row>
    <row r="258" spans="1:7" ht="15.75">
      <c r="A258" s="85" t="s">
        <v>52</v>
      </c>
      <c r="B258" s="86" t="s">
        <v>568</v>
      </c>
      <c r="C258" s="77">
        <v>612</v>
      </c>
      <c r="D258" s="128">
        <v>4371.9399999999996</v>
      </c>
      <c r="E258" s="128">
        <v>4320.4327800000001</v>
      </c>
      <c r="F258" s="163">
        <f t="shared" si="27"/>
        <v>98.821868095170572</v>
      </c>
      <c r="G258" s="63"/>
    </row>
    <row r="259" spans="1:7" ht="15.75">
      <c r="A259" s="85" t="s">
        <v>29</v>
      </c>
      <c r="B259" s="86" t="s">
        <v>568</v>
      </c>
      <c r="C259" s="77">
        <v>620</v>
      </c>
      <c r="D259" s="128">
        <f t="shared" si="26"/>
        <v>3523.86</v>
      </c>
      <c r="E259" s="128">
        <f t="shared" si="26"/>
        <v>3390.35617</v>
      </c>
      <c r="F259" s="163">
        <f t="shared" si="27"/>
        <v>96.211432065973099</v>
      </c>
      <c r="G259" s="63"/>
    </row>
    <row r="260" spans="1:7" ht="15.75">
      <c r="A260" s="85" t="s">
        <v>30</v>
      </c>
      <c r="B260" s="86" t="s">
        <v>568</v>
      </c>
      <c r="C260" s="77">
        <v>622</v>
      </c>
      <c r="D260" s="128">
        <v>3523.86</v>
      </c>
      <c r="E260" s="128">
        <v>3390.35617</v>
      </c>
      <c r="F260" s="163">
        <f t="shared" si="27"/>
        <v>96.211432065973099</v>
      </c>
      <c r="G260" s="63"/>
    </row>
    <row r="261" spans="1:7" ht="31.5">
      <c r="A261" s="85" t="s">
        <v>569</v>
      </c>
      <c r="B261" s="86" t="s">
        <v>570</v>
      </c>
      <c r="C261" s="81"/>
      <c r="D261" s="128">
        <f t="shared" ref="D261:E264" si="28">SUM(D262)</f>
        <v>217.88</v>
      </c>
      <c r="E261" s="128">
        <f t="shared" si="28"/>
        <v>217.87799999999999</v>
      </c>
      <c r="F261" s="163">
        <f t="shared" si="27"/>
        <v>99.9990820635212</v>
      </c>
      <c r="G261" s="63"/>
    </row>
    <row r="262" spans="1:7" ht="31.5">
      <c r="A262" s="85" t="s">
        <v>571</v>
      </c>
      <c r="B262" s="86" t="s">
        <v>572</v>
      </c>
      <c r="C262" s="81"/>
      <c r="D262" s="128">
        <f t="shared" si="28"/>
        <v>217.88</v>
      </c>
      <c r="E262" s="128">
        <f t="shared" si="28"/>
        <v>217.87799999999999</v>
      </c>
      <c r="F262" s="163">
        <f t="shared" si="27"/>
        <v>99.9990820635212</v>
      </c>
      <c r="G262" s="63"/>
    </row>
    <row r="263" spans="1:7" ht="31.5">
      <c r="A263" s="85" t="s">
        <v>28</v>
      </c>
      <c r="B263" s="86" t="s">
        <v>572</v>
      </c>
      <c r="C263" s="77">
        <v>600</v>
      </c>
      <c r="D263" s="128">
        <f t="shared" si="28"/>
        <v>217.88</v>
      </c>
      <c r="E263" s="128">
        <f t="shared" si="28"/>
        <v>217.87799999999999</v>
      </c>
      <c r="F263" s="163">
        <f t="shared" si="27"/>
        <v>99.9990820635212</v>
      </c>
      <c r="G263" s="63"/>
    </row>
    <row r="264" spans="1:7" ht="15.75">
      <c r="A264" s="85" t="s">
        <v>51</v>
      </c>
      <c r="B264" s="86" t="s">
        <v>572</v>
      </c>
      <c r="C264" s="77">
        <v>610</v>
      </c>
      <c r="D264" s="128">
        <f t="shared" si="28"/>
        <v>217.88</v>
      </c>
      <c r="E264" s="128">
        <f t="shared" si="28"/>
        <v>217.87799999999999</v>
      </c>
      <c r="F264" s="163">
        <f t="shared" si="27"/>
        <v>99.9990820635212</v>
      </c>
      <c r="G264" s="63"/>
    </row>
    <row r="265" spans="1:7" ht="15.75">
      <c r="A265" s="85" t="s">
        <v>52</v>
      </c>
      <c r="B265" s="86" t="s">
        <v>572</v>
      </c>
      <c r="C265" s="77">
        <v>612</v>
      </c>
      <c r="D265" s="128">
        <v>217.88</v>
      </c>
      <c r="E265" s="128">
        <v>217.87799999999999</v>
      </c>
      <c r="F265" s="163">
        <f t="shared" si="27"/>
        <v>99.9990820635212</v>
      </c>
      <c r="G265" s="63"/>
    </row>
    <row r="266" spans="1:7" ht="63">
      <c r="A266" s="85" t="s">
        <v>587</v>
      </c>
      <c r="B266" s="86" t="s">
        <v>573</v>
      </c>
      <c r="C266" s="77"/>
      <c r="D266" s="128">
        <f t="shared" ref="D266:E268" si="29">SUM(D267)</f>
        <v>94.4</v>
      </c>
      <c r="E266" s="128">
        <f t="shared" si="29"/>
        <v>94.4</v>
      </c>
      <c r="F266" s="163">
        <f t="shared" si="27"/>
        <v>100</v>
      </c>
      <c r="G266" s="63"/>
    </row>
    <row r="267" spans="1:7" ht="63">
      <c r="A267" s="85" t="s">
        <v>588</v>
      </c>
      <c r="B267" s="86" t="s">
        <v>574</v>
      </c>
      <c r="C267" s="77"/>
      <c r="D267" s="128">
        <f t="shared" si="29"/>
        <v>94.4</v>
      </c>
      <c r="E267" s="128">
        <f t="shared" si="29"/>
        <v>94.4</v>
      </c>
      <c r="F267" s="163">
        <f t="shared" si="27"/>
        <v>100</v>
      </c>
      <c r="G267" s="63"/>
    </row>
    <row r="268" spans="1:7" ht="31.5">
      <c r="A268" s="82" t="s">
        <v>311</v>
      </c>
      <c r="B268" s="86" t="s">
        <v>574</v>
      </c>
      <c r="C268" s="96">
        <v>200</v>
      </c>
      <c r="D268" s="128">
        <f t="shared" si="29"/>
        <v>94.4</v>
      </c>
      <c r="E268" s="128">
        <f t="shared" si="29"/>
        <v>94.4</v>
      </c>
      <c r="F268" s="163">
        <f t="shared" si="27"/>
        <v>100</v>
      </c>
      <c r="G268" s="63"/>
    </row>
    <row r="269" spans="1:7" ht="31.5">
      <c r="A269" s="83" t="s">
        <v>15</v>
      </c>
      <c r="B269" s="86" t="s">
        <v>574</v>
      </c>
      <c r="C269" s="96">
        <v>240</v>
      </c>
      <c r="D269" s="128">
        <v>94.4</v>
      </c>
      <c r="E269" s="128">
        <v>94.4</v>
      </c>
      <c r="F269" s="163">
        <f t="shared" si="27"/>
        <v>100</v>
      </c>
      <c r="G269" s="63"/>
    </row>
    <row r="270" spans="1:7" ht="31.5">
      <c r="A270" s="79" t="s">
        <v>349</v>
      </c>
      <c r="B270" s="80" t="s">
        <v>98</v>
      </c>
      <c r="C270" s="81"/>
      <c r="D270" s="128">
        <f t="shared" ref="D270:E273" si="30">SUM(D271)</f>
        <v>291</v>
      </c>
      <c r="E270" s="128">
        <f t="shared" si="30"/>
        <v>291</v>
      </c>
      <c r="F270" s="163">
        <f t="shared" si="27"/>
        <v>100</v>
      </c>
      <c r="G270" s="58"/>
    </row>
    <row r="271" spans="1:7" ht="47.25">
      <c r="A271" s="79" t="s">
        <v>611</v>
      </c>
      <c r="B271" s="80" t="s">
        <v>612</v>
      </c>
      <c r="C271" s="81"/>
      <c r="D271" s="128">
        <f t="shared" si="30"/>
        <v>291</v>
      </c>
      <c r="E271" s="128">
        <f t="shared" si="30"/>
        <v>291</v>
      </c>
      <c r="F271" s="163">
        <f t="shared" si="27"/>
        <v>100</v>
      </c>
      <c r="G271" s="58"/>
    </row>
    <row r="272" spans="1:7" ht="15.75">
      <c r="A272" s="83" t="s">
        <v>87</v>
      </c>
      <c r="B272" s="80" t="s">
        <v>613</v>
      </c>
      <c r="C272" s="81"/>
      <c r="D272" s="128">
        <f t="shared" si="30"/>
        <v>291</v>
      </c>
      <c r="E272" s="128">
        <f t="shared" si="30"/>
        <v>291</v>
      </c>
      <c r="F272" s="163">
        <f t="shared" si="27"/>
        <v>100</v>
      </c>
      <c r="G272" s="58"/>
    </row>
    <row r="273" spans="1:7" ht="31.5">
      <c r="A273" s="82" t="s">
        <v>311</v>
      </c>
      <c r="B273" s="80" t="s">
        <v>613</v>
      </c>
      <c r="C273" s="81">
        <v>200</v>
      </c>
      <c r="D273" s="128">
        <f t="shared" si="30"/>
        <v>291</v>
      </c>
      <c r="E273" s="128">
        <f t="shared" si="30"/>
        <v>291</v>
      </c>
      <c r="F273" s="163">
        <f t="shared" si="27"/>
        <v>100</v>
      </c>
      <c r="G273" s="58"/>
    </row>
    <row r="274" spans="1:7" ht="31.5">
      <c r="A274" s="82" t="s">
        <v>15</v>
      </c>
      <c r="B274" s="80" t="s">
        <v>613</v>
      </c>
      <c r="C274" s="81">
        <v>240</v>
      </c>
      <c r="D274" s="128">
        <v>291</v>
      </c>
      <c r="E274" s="128">
        <v>291</v>
      </c>
      <c r="F274" s="163">
        <f t="shared" si="27"/>
        <v>100</v>
      </c>
      <c r="G274" s="58"/>
    </row>
    <row r="275" spans="1:7" ht="31.5">
      <c r="A275" s="74" t="s">
        <v>350</v>
      </c>
      <c r="B275" s="75" t="s">
        <v>100</v>
      </c>
      <c r="C275" s="99"/>
      <c r="D275" s="122">
        <f>SUM(D276,D282,D292,D306,D322,D340,D349)</f>
        <v>179382.62</v>
      </c>
      <c r="E275" s="122">
        <f>SUM(E276,E282,E292,E306,E322,E340,E349)</f>
        <v>177809.78003999998</v>
      </c>
      <c r="F275" s="162">
        <f t="shared" si="27"/>
        <v>99.123192670505091</v>
      </c>
      <c r="G275" s="58"/>
    </row>
    <row r="276" spans="1:7" ht="31.5">
      <c r="A276" s="92" t="s">
        <v>463</v>
      </c>
      <c r="B276" s="80" t="s">
        <v>462</v>
      </c>
      <c r="C276" s="77"/>
      <c r="D276" s="128">
        <f>SUM(D277)</f>
        <v>6738.8</v>
      </c>
      <c r="E276" s="128">
        <f>SUM(E277)</f>
        <v>6738.8</v>
      </c>
      <c r="F276" s="163">
        <f t="shared" si="27"/>
        <v>100</v>
      </c>
      <c r="G276" s="58"/>
    </row>
    <row r="277" spans="1:7" ht="31.5">
      <c r="A277" s="90" t="s">
        <v>464</v>
      </c>
      <c r="B277" s="86" t="s">
        <v>465</v>
      </c>
      <c r="C277" s="77"/>
      <c r="D277" s="128">
        <f>SUM(D278,)</f>
        <v>6738.8</v>
      </c>
      <c r="E277" s="128">
        <f>SUM(E278,)</f>
        <v>6738.8</v>
      </c>
      <c r="F277" s="163">
        <f t="shared" si="27"/>
        <v>100</v>
      </c>
      <c r="G277" s="58"/>
    </row>
    <row r="278" spans="1:7" ht="31.5">
      <c r="A278" s="90" t="s">
        <v>467</v>
      </c>
      <c r="B278" s="86" t="s">
        <v>466</v>
      </c>
      <c r="C278" s="94"/>
      <c r="D278" s="128">
        <f t="shared" ref="D278:E280" si="31">SUM(D279)</f>
        <v>6738.8</v>
      </c>
      <c r="E278" s="128">
        <f t="shared" si="31"/>
        <v>6738.8</v>
      </c>
      <c r="F278" s="163">
        <f t="shared" si="27"/>
        <v>100</v>
      </c>
      <c r="G278" s="58"/>
    </row>
    <row r="279" spans="1:7" ht="31.5">
      <c r="A279" s="85" t="s">
        <v>28</v>
      </c>
      <c r="B279" s="86" t="s">
        <v>466</v>
      </c>
      <c r="C279" s="77">
        <v>600</v>
      </c>
      <c r="D279" s="128">
        <f t="shared" si="31"/>
        <v>6738.8</v>
      </c>
      <c r="E279" s="128">
        <f t="shared" si="31"/>
        <v>6738.8</v>
      </c>
      <c r="F279" s="163">
        <f t="shared" si="27"/>
        <v>100</v>
      </c>
      <c r="G279" s="58"/>
    </row>
    <row r="280" spans="1:7" ht="15.75">
      <c r="A280" s="85" t="s">
        <v>51</v>
      </c>
      <c r="B280" s="86" t="s">
        <v>466</v>
      </c>
      <c r="C280" s="77">
        <v>610</v>
      </c>
      <c r="D280" s="128">
        <f t="shared" si="31"/>
        <v>6738.8</v>
      </c>
      <c r="E280" s="128">
        <f t="shared" si="31"/>
        <v>6738.8</v>
      </c>
      <c r="F280" s="163">
        <f t="shared" si="27"/>
        <v>100</v>
      </c>
      <c r="G280" s="58"/>
    </row>
    <row r="281" spans="1:7" ht="47.25">
      <c r="A281" s="85" t="s">
        <v>57</v>
      </c>
      <c r="B281" s="86" t="s">
        <v>466</v>
      </c>
      <c r="C281" s="94">
        <v>611</v>
      </c>
      <c r="D281" s="128">
        <v>6738.8</v>
      </c>
      <c r="E281" s="128">
        <v>6738.8</v>
      </c>
      <c r="F281" s="163">
        <f t="shared" si="27"/>
        <v>100</v>
      </c>
      <c r="G281" s="58"/>
    </row>
    <row r="282" spans="1:7" ht="15.75">
      <c r="A282" s="100" t="s">
        <v>468</v>
      </c>
      <c r="B282" s="80" t="s">
        <v>469</v>
      </c>
      <c r="C282" s="94"/>
      <c r="D282" s="128">
        <f t="shared" ref="D282:E282" si="32">SUM(D283)</f>
        <v>26139.3</v>
      </c>
      <c r="E282" s="128">
        <f t="shared" si="32"/>
        <v>26139.252810000002</v>
      </c>
      <c r="F282" s="163">
        <f t="shared" si="27"/>
        <v>99.999819467238993</v>
      </c>
      <c r="G282" s="58"/>
    </row>
    <row r="283" spans="1:7" ht="31.5">
      <c r="A283" s="95" t="s">
        <v>471</v>
      </c>
      <c r="B283" s="80" t="s">
        <v>470</v>
      </c>
      <c r="C283" s="94"/>
      <c r="D283" s="128">
        <f>SUM(D284,D288)</f>
        <v>26139.3</v>
      </c>
      <c r="E283" s="128">
        <f>SUM(E284,E288)</f>
        <v>26139.252810000002</v>
      </c>
      <c r="F283" s="163">
        <f t="shared" si="27"/>
        <v>99.999819467238993</v>
      </c>
      <c r="G283" s="58"/>
    </row>
    <row r="284" spans="1:7" ht="31.5">
      <c r="A284" s="85" t="s">
        <v>473</v>
      </c>
      <c r="B284" s="86" t="s">
        <v>472</v>
      </c>
      <c r="C284" s="81"/>
      <c r="D284" s="128">
        <f>SUM(D285)</f>
        <v>25998.2</v>
      </c>
      <c r="E284" s="128">
        <f>SUM(E285)</f>
        <v>25998.2</v>
      </c>
      <c r="F284" s="163">
        <f t="shared" si="27"/>
        <v>100</v>
      </c>
      <c r="G284" s="58"/>
    </row>
    <row r="285" spans="1:7" ht="31.5">
      <c r="A285" s="85" t="s">
        <v>28</v>
      </c>
      <c r="B285" s="86" t="s">
        <v>472</v>
      </c>
      <c r="C285" s="77">
        <v>600</v>
      </c>
      <c r="D285" s="128">
        <f>SUM(D286)</f>
        <v>25998.2</v>
      </c>
      <c r="E285" s="128">
        <f>SUM(E286)</f>
        <v>25998.2</v>
      </c>
      <c r="F285" s="163">
        <f t="shared" si="27"/>
        <v>100</v>
      </c>
      <c r="G285" s="58"/>
    </row>
    <row r="286" spans="1:7" ht="15.75">
      <c r="A286" s="85" t="s">
        <v>51</v>
      </c>
      <c r="B286" s="86" t="s">
        <v>472</v>
      </c>
      <c r="C286" s="77">
        <v>610</v>
      </c>
      <c r="D286" s="128">
        <f>SUM(D287,)</f>
        <v>25998.2</v>
      </c>
      <c r="E286" s="128">
        <f>SUM(E287,)</f>
        <v>25998.2</v>
      </c>
      <c r="F286" s="163">
        <f t="shared" si="27"/>
        <v>100</v>
      </c>
      <c r="G286" s="58"/>
    </row>
    <row r="287" spans="1:7" ht="47.25">
      <c r="A287" s="85" t="s">
        <v>57</v>
      </c>
      <c r="B287" s="86" t="s">
        <v>472</v>
      </c>
      <c r="C287" s="94">
        <v>611</v>
      </c>
      <c r="D287" s="128">
        <v>25998.2</v>
      </c>
      <c r="E287" s="128">
        <v>25998.2</v>
      </c>
      <c r="F287" s="163">
        <f t="shared" si="27"/>
        <v>100</v>
      </c>
      <c r="G287" s="58"/>
    </row>
    <row r="288" spans="1:7" ht="31.5">
      <c r="A288" s="85" t="s">
        <v>474</v>
      </c>
      <c r="B288" s="86" t="s">
        <v>475</v>
      </c>
      <c r="C288" s="94"/>
      <c r="D288" s="128">
        <f>SUM(D289)</f>
        <v>141.1</v>
      </c>
      <c r="E288" s="128">
        <f>SUM(E289)</f>
        <v>141.05280999999999</v>
      </c>
      <c r="F288" s="163">
        <f t="shared" si="27"/>
        <v>99.966555634301912</v>
      </c>
      <c r="G288" s="58"/>
    </row>
    <row r="289" spans="1:7" ht="31.5">
      <c r="A289" s="85" t="s">
        <v>28</v>
      </c>
      <c r="B289" s="86" t="s">
        <v>475</v>
      </c>
      <c r="C289" s="77">
        <v>600</v>
      </c>
      <c r="D289" s="128">
        <f>SUM(D290)</f>
        <v>141.1</v>
      </c>
      <c r="E289" s="128">
        <f>SUM(E290)</f>
        <v>141.05280999999999</v>
      </c>
      <c r="F289" s="163">
        <f t="shared" si="27"/>
        <v>99.966555634301912</v>
      </c>
      <c r="G289" s="58"/>
    </row>
    <row r="290" spans="1:7" ht="15.75">
      <c r="A290" s="85" t="s">
        <v>51</v>
      </c>
      <c r="B290" s="86" t="s">
        <v>475</v>
      </c>
      <c r="C290" s="77">
        <v>610</v>
      </c>
      <c r="D290" s="128">
        <f>SUM(D291,)</f>
        <v>141.1</v>
      </c>
      <c r="E290" s="128">
        <f>SUM(E291,)</f>
        <v>141.05280999999999</v>
      </c>
      <c r="F290" s="163">
        <f t="shared" si="27"/>
        <v>99.966555634301912</v>
      </c>
      <c r="G290" s="58"/>
    </row>
    <row r="291" spans="1:7" ht="15.75">
      <c r="A291" s="85" t="s">
        <v>52</v>
      </c>
      <c r="B291" s="86" t="s">
        <v>475</v>
      </c>
      <c r="C291" s="94">
        <v>612</v>
      </c>
      <c r="D291" s="128">
        <v>141.1</v>
      </c>
      <c r="E291" s="128">
        <v>141.05280999999999</v>
      </c>
      <c r="F291" s="163">
        <f t="shared" si="27"/>
        <v>99.966555634301912</v>
      </c>
      <c r="G291" s="58"/>
    </row>
    <row r="292" spans="1:7" ht="47.25">
      <c r="A292" s="85" t="s">
        <v>476</v>
      </c>
      <c r="B292" s="80" t="s">
        <v>477</v>
      </c>
      <c r="C292" s="94"/>
      <c r="D292" s="128">
        <f t="shared" ref="D292:E292" si="33">SUM(D293)</f>
        <v>62103.929999999993</v>
      </c>
      <c r="E292" s="128">
        <f t="shared" si="33"/>
        <v>62103.817999999999</v>
      </c>
      <c r="F292" s="163">
        <f t="shared" si="27"/>
        <v>99.999819657145707</v>
      </c>
      <c r="G292" s="58"/>
    </row>
    <row r="293" spans="1:7" ht="63">
      <c r="A293" s="85" t="s">
        <v>478</v>
      </c>
      <c r="B293" s="80" t="s">
        <v>479</v>
      </c>
      <c r="C293" s="94"/>
      <c r="D293" s="128">
        <f>SUM(D294,D298)</f>
        <v>62103.929999999993</v>
      </c>
      <c r="E293" s="128">
        <f>SUM(E294,E298)</f>
        <v>62103.817999999999</v>
      </c>
      <c r="F293" s="163">
        <f t="shared" si="27"/>
        <v>99.999819657145707</v>
      </c>
      <c r="G293" s="58"/>
    </row>
    <row r="294" spans="1:7" ht="50.25" customHeight="1">
      <c r="A294" s="85" t="s">
        <v>480</v>
      </c>
      <c r="B294" s="86" t="s">
        <v>481</v>
      </c>
      <c r="C294" s="94"/>
      <c r="D294" s="128">
        <f t="shared" ref="D294:E296" si="34">SUM(D295)</f>
        <v>32049.1</v>
      </c>
      <c r="E294" s="128">
        <f t="shared" si="34"/>
        <v>32049.1</v>
      </c>
      <c r="F294" s="163">
        <f t="shared" si="27"/>
        <v>100</v>
      </c>
      <c r="G294" s="58"/>
    </row>
    <row r="295" spans="1:7" ht="31.5">
      <c r="A295" s="90" t="s">
        <v>28</v>
      </c>
      <c r="B295" s="86" t="s">
        <v>481</v>
      </c>
      <c r="C295" s="81">
        <v>600</v>
      </c>
      <c r="D295" s="128">
        <f t="shared" si="34"/>
        <v>32049.1</v>
      </c>
      <c r="E295" s="128">
        <f t="shared" si="34"/>
        <v>32049.1</v>
      </c>
      <c r="F295" s="163">
        <f t="shared" si="27"/>
        <v>100</v>
      </c>
      <c r="G295" s="58"/>
    </row>
    <row r="296" spans="1:7" ht="15.75">
      <c r="A296" s="90" t="s">
        <v>29</v>
      </c>
      <c r="B296" s="86" t="s">
        <v>481</v>
      </c>
      <c r="C296" s="81">
        <v>620</v>
      </c>
      <c r="D296" s="128">
        <f t="shared" si="34"/>
        <v>32049.1</v>
      </c>
      <c r="E296" s="128">
        <f t="shared" si="34"/>
        <v>32049.1</v>
      </c>
      <c r="F296" s="163">
        <f t="shared" si="27"/>
        <v>100</v>
      </c>
      <c r="G296" s="58"/>
    </row>
    <row r="297" spans="1:7" ht="47.25">
      <c r="A297" s="90" t="s">
        <v>45</v>
      </c>
      <c r="B297" s="86" t="s">
        <v>481</v>
      </c>
      <c r="C297" s="81">
        <v>621</v>
      </c>
      <c r="D297" s="128">
        <v>32049.1</v>
      </c>
      <c r="E297" s="128">
        <v>32049.1</v>
      </c>
      <c r="F297" s="163">
        <f t="shared" si="27"/>
        <v>100</v>
      </c>
      <c r="G297" s="58"/>
    </row>
    <row r="298" spans="1:7" ht="47.25" customHeight="1">
      <c r="A298" s="83" t="s">
        <v>482</v>
      </c>
      <c r="B298" s="86" t="s">
        <v>483</v>
      </c>
      <c r="C298" s="81"/>
      <c r="D298" s="128">
        <f>SUM(D299,D301)</f>
        <v>30054.829999999998</v>
      </c>
      <c r="E298" s="128">
        <f>SUM(E299,E301)</f>
        <v>30054.718000000001</v>
      </c>
      <c r="F298" s="163">
        <f t="shared" si="27"/>
        <v>99.999627347750774</v>
      </c>
      <c r="G298" s="58"/>
    </row>
    <row r="299" spans="1:7" ht="31.5">
      <c r="A299" s="82" t="s">
        <v>311</v>
      </c>
      <c r="B299" s="86" t="s">
        <v>483</v>
      </c>
      <c r="C299" s="81">
        <v>200</v>
      </c>
      <c r="D299" s="128">
        <f>SUM(D300)</f>
        <v>5366.03</v>
      </c>
      <c r="E299" s="128">
        <f>SUM(E300)</f>
        <v>5366.0280000000002</v>
      </c>
      <c r="F299" s="163">
        <f t="shared" si="27"/>
        <v>99.999962728497621</v>
      </c>
      <c r="G299" s="58"/>
    </row>
    <row r="300" spans="1:7" ht="31.5">
      <c r="A300" s="82" t="s">
        <v>15</v>
      </c>
      <c r="B300" s="86" t="s">
        <v>483</v>
      </c>
      <c r="C300" s="81">
        <v>240</v>
      </c>
      <c r="D300" s="128">
        <v>5366.03</v>
      </c>
      <c r="E300" s="128">
        <v>5366.0280000000002</v>
      </c>
      <c r="F300" s="163">
        <f t="shared" si="27"/>
        <v>99.999962728497621</v>
      </c>
      <c r="G300" s="58"/>
    </row>
    <row r="301" spans="1:7" ht="31.5">
      <c r="A301" s="85" t="s">
        <v>28</v>
      </c>
      <c r="B301" s="86" t="s">
        <v>483</v>
      </c>
      <c r="C301" s="94">
        <v>600</v>
      </c>
      <c r="D301" s="128">
        <f>SUM(D302,D304)</f>
        <v>24688.799999999999</v>
      </c>
      <c r="E301" s="128">
        <f>SUM(E302,E304)</f>
        <v>24688.69</v>
      </c>
      <c r="F301" s="163">
        <f t="shared" si="27"/>
        <v>99.999554453841412</v>
      </c>
      <c r="G301" s="58"/>
    </row>
    <row r="302" spans="1:7" ht="15.75">
      <c r="A302" s="85" t="s">
        <v>51</v>
      </c>
      <c r="B302" s="86" t="s">
        <v>483</v>
      </c>
      <c r="C302" s="77">
        <v>610</v>
      </c>
      <c r="D302" s="128">
        <f>SUM(D303)</f>
        <v>2950</v>
      </c>
      <c r="E302" s="128">
        <f>SUM(E303)</f>
        <v>2949.89</v>
      </c>
      <c r="F302" s="163">
        <f t="shared" si="27"/>
        <v>99.99627118644068</v>
      </c>
      <c r="G302" s="58"/>
    </row>
    <row r="303" spans="1:7" ht="15.75">
      <c r="A303" s="85" t="s">
        <v>52</v>
      </c>
      <c r="B303" s="86" t="s">
        <v>483</v>
      </c>
      <c r="C303" s="81">
        <v>612</v>
      </c>
      <c r="D303" s="128">
        <v>2950</v>
      </c>
      <c r="E303" s="128">
        <v>2949.89</v>
      </c>
      <c r="F303" s="163">
        <f t="shared" si="27"/>
        <v>99.99627118644068</v>
      </c>
      <c r="G303" s="58"/>
    </row>
    <row r="304" spans="1:7" ht="15.75">
      <c r="A304" s="85" t="s">
        <v>29</v>
      </c>
      <c r="B304" s="86" t="s">
        <v>483</v>
      </c>
      <c r="C304" s="94">
        <v>620</v>
      </c>
      <c r="D304" s="128">
        <f>SUM(D305)</f>
        <v>21738.799999999999</v>
      </c>
      <c r="E304" s="128">
        <f>SUM(E305)</f>
        <v>21738.799999999999</v>
      </c>
      <c r="F304" s="163">
        <f t="shared" si="27"/>
        <v>100</v>
      </c>
      <c r="G304" s="58"/>
    </row>
    <row r="305" spans="1:7" ht="15.75">
      <c r="A305" s="85" t="s">
        <v>30</v>
      </c>
      <c r="B305" s="86" t="s">
        <v>483</v>
      </c>
      <c r="C305" s="77">
        <v>622</v>
      </c>
      <c r="D305" s="129">
        <v>21738.799999999999</v>
      </c>
      <c r="E305" s="129">
        <v>21738.799999999999</v>
      </c>
      <c r="F305" s="163">
        <f t="shared" si="27"/>
        <v>100</v>
      </c>
      <c r="G305" s="59"/>
    </row>
    <row r="306" spans="1:7" ht="31.5">
      <c r="A306" s="79" t="s">
        <v>484</v>
      </c>
      <c r="B306" s="86" t="s">
        <v>485</v>
      </c>
      <c r="C306" s="81"/>
      <c r="D306" s="128">
        <f>SUM(D307)</f>
        <v>54512.1</v>
      </c>
      <c r="E306" s="128">
        <f>SUM(E307)</f>
        <v>54512.1</v>
      </c>
      <c r="F306" s="163">
        <f t="shared" si="27"/>
        <v>100</v>
      </c>
      <c r="G306" s="58"/>
    </row>
    <row r="307" spans="1:7" ht="47.25">
      <c r="A307" s="85" t="s">
        <v>486</v>
      </c>
      <c r="B307" s="86" t="s">
        <v>487</v>
      </c>
      <c r="C307" s="81"/>
      <c r="D307" s="128">
        <f>SUM(D308,D314,D318)</f>
        <v>54512.1</v>
      </c>
      <c r="E307" s="128">
        <f>SUM(E308,E314,E318)</f>
        <v>54512.1</v>
      </c>
      <c r="F307" s="163">
        <f t="shared" si="27"/>
        <v>100</v>
      </c>
      <c r="G307" s="58"/>
    </row>
    <row r="308" spans="1:7" ht="15.75">
      <c r="A308" s="85" t="s">
        <v>663</v>
      </c>
      <c r="B308" s="86" t="s">
        <v>645</v>
      </c>
      <c r="C308" s="81"/>
      <c r="D308" s="128">
        <f>SUM(D309,)</f>
        <v>34512.1</v>
      </c>
      <c r="E308" s="128">
        <f>SUM(E309,)</f>
        <v>34512.1</v>
      </c>
      <c r="F308" s="163">
        <f t="shared" si="27"/>
        <v>100</v>
      </c>
      <c r="G308" s="58"/>
    </row>
    <row r="309" spans="1:7" ht="31.5">
      <c r="A309" s="85" t="s">
        <v>28</v>
      </c>
      <c r="B309" s="86" t="s">
        <v>645</v>
      </c>
      <c r="C309" s="77">
        <v>600</v>
      </c>
      <c r="D309" s="128">
        <f>SUM(D310,D312)</f>
        <v>34512.1</v>
      </c>
      <c r="E309" s="128">
        <f>SUM(E310,E312)</f>
        <v>34512.1</v>
      </c>
      <c r="F309" s="163">
        <f t="shared" si="27"/>
        <v>100</v>
      </c>
      <c r="G309" s="58"/>
    </row>
    <row r="310" spans="1:7" ht="15.75">
      <c r="A310" s="85" t="s">
        <v>51</v>
      </c>
      <c r="B310" s="86" t="s">
        <v>645</v>
      </c>
      <c r="C310" s="77">
        <v>610</v>
      </c>
      <c r="D310" s="128">
        <f>SUM(D311)</f>
        <v>2044.2</v>
      </c>
      <c r="E310" s="128">
        <f>SUM(E311)</f>
        <v>2044.2</v>
      </c>
      <c r="F310" s="163">
        <f t="shared" si="27"/>
        <v>100</v>
      </c>
      <c r="G310" s="63"/>
    </row>
    <row r="311" spans="1:7" ht="15.75">
      <c r="A311" s="85" t="s">
        <v>52</v>
      </c>
      <c r="B311" s="86" t="s">
        <v>645</v>
      </c>
      <c r="C311" s="81">
        <v>612</v>
      </c>
      <c r="D311" s="128">
        <v>2044.2</v>
      </c>
      <c r="E311" s="128">
        <v>2044.2</v>
      </c>
      <c r="F311" s="163">
        <f t="shared" si="27"/>
        <v>100</v>
      </c>
      <c r="G311" s="63"/>
    </row>
    <row r="312" spans="1:7" s="1" customFormat="1" ht="15.75">
      <c r="A312" s="85" t="s">
        <v>29</v>
      </c>
      <c r="B312" s="86" t="s">
        <v>645</v>
      </c>
      <c r="C312" s="94">
        <v>620</v>
      </c>
      <c r="D312" s="128">
        <f>SUM(D313)</f>
        <v>32467.9</v>
      </c>
      <c r="E312" s="128">
        <f>SUM(E313)</f>
        <v>32467.9</v>
      </c>
      <c r="F312" s="163">
        <f t="shared" si="27"/>
        <v>100</v>
      </c>
      <c r="G312" s="58"/>
    </row>
    <row r="313" spans="1:7" s="1" customFormat="1" ht="15.75">
      <c r="A313" s="85" t="s">
        <v>30</v>
      </c>
      <c r="B313" s="86" t="s">
        <v>645</v>
      </c>
      <c r="C313" s="77">
        <v>622</v>
      </c>
      <c r="D313" s="132">
        <v>32467.9</v>
      </c>
      <c r="E313" s="132">
        <v>32467.9</v>
      </c>
      <c r="F313" s="163">
        <f t="shared" si="27"/>
        <v>100</v>
      </c>
      <c r="G313" s="59"/>
    </row>
    <row r="314" spans="1:7" s="1" customFormat="1" ht="63">
      <c r="A314" s="85" t="s">
        <v>669</v>
      </c>
      <c r="B314" s="86" t="s">
        <v>670</v>
      </c>
      <c r="C314" s="77"/>
      <c r="D314" s="128">
        <f>SUM(D315,)</f>
        <v>10000</v>
      </c>
      <c r="E314" s="128">
        <f>SUM(E315,)</f>
        <v>10000</v>
      </c>
      <c r="F314" s="163">
        <f t="shared" si="27"/>
        <v>100</v>
      </c>
      <c r="G314" s="63"/>
    </row>
    <row r="315" spans="1:7" ht="31.5">
      <c r="A315" s="85" t="s">
        <v>28</v>
      </c>
      <c r="B315" s="86" t="s">
        <v>670</v>
      </c>
      <c r="C315" s="77">
        <v>600</v>
      </c>
      <c r="D315" s="128">
        <f>SUM(D316,)</f>
        <v>10000</v>
      </c>
      <c r="E315" s="128">
        <f>SUM(E316,)</f>
        <v>10000</v>
      </c>
      <c r="F315" s="163">
        <f t="shared" si="27"/>
        <v>100</v>
      </c>
      <c r="G315" s="63"/>
    </row>
    <row r="316" spans="1:7" s="1" customFormat="1" ht="15.75">
      <c r="A316" s="85" t="s">
        <v>29</v>
      </c>
      <c r="B316" s="86" t="s">
        <v>670</v>
      </c>
      <c r="C316" s="94">
        <v>620</v>
      </c>
      <c r="D316" s="128">
        <f>SUM(D317)</f>
        <v>10000</v>
      </c>
      <c r="E316" s="128">
        <f>SUM(E317)</f>
        <v>10000</v>
      </c>
      <c r="F316" s="163">
        <f t="shared" si="27"/>
        <v>100</v>
      </c>
      <c r="G316" s="63"/>
    </row>
    <row r="317" spans="1:7" s="1" customFormat="1" ht="15.75">
      <c r="A317" s="85" t="s">
        <v>30</v>
      </c>
      <c r="B317" s="86" t="s">
        <v>670</v>
      </c>
      <c r="C317" s="77">
        <v>622</v>
      </c>
      <c r="D317" s="129">
        <v>10000</v>
      </c>
      <c r="E317" s="129">
        <v>10000</v>
      </c>
      <c r="F317" s="163">
        <f t="shared" ref="F317:F379" si="35">SUM(E317/D317*100)</f>
        <v>100</v>
      </c>
      <c r="G317" s="59"/>
    </row>
    <row r="318" spans="1:7" s="1" customFormat="1" ht="15.75">
      <c r="A318" s="85" t="s">
        <v>646</v>
      </c>
      <c r="B318" s="86" t="s">
        <v>668</v>
      </c>
      <c r="C318" s="77"/>
      <c r="D318" s="128">
        <f t="shared" ref="D318:E320" si="36">SUM(D319)</f>
        <v>10000</v>
      </c>
      <c r="E318" s="128">
        <f t="shared" si="36"/>
        <v>10000</v>
      </c>
      <c r="F318" s="163">
        <f t="shared" si="35"/>
        <v>100</v>
      </c>
      <c r="G318" s="59"/>
    </row>
    <row r="319" spans="1:7" s="1" customFormat="1" ht="31.5">
      <c r="A319" s="85" t="s">
        <v>28</v>
      </c>
      <c r="B319" s="86" t="s">
        <v>668</v>
      </c>
      <c r="C319" s="77">
        <v>600</v>
      </c>
      <c r="D319" s="128">
        <f t="shared" si="36"/>
        <v>10000</v>
      </c>
      <c r="E319" s="128">
        <f t="shared" si="36"/>
        <v>10000</v>
      </c>
      <c r="F319" s="163">
        <f t="shared" si="35"/>
        <v>100</v>
      </c>
      <c r="G319" s="59"/>
    </row>
    <row r="320" spans="1:7" s="1" customFormat="1" ht="15.75">
      <c r="A320" s="85" t="s">
        <v>29</v>
      </c>
      <c r="B320" s="86" t="s">
        <v>668</v>
      </c>
      <c r="C320" s="94">
        <v>620</v>
      </c>
      <c r="D320" s="128">
        <f t="shared" si="36"/>
        <v>10000</v>
      </c>
      <c r="E320" s="128">
        <f t="shared" si="36"/>
        <v>10000</v>
      </c>
      <c r="F320" s="163">
        <f t="shared" si="35"/>
        <v>100</v>
      </c>
      <c r="G320" s="59"/>
    </row>
    <row r="321" spans="1:7" s="1" customFormat="1" ht="15.75">
      <c r="A321" s="85" t="s">
        <v>30</v>
      </c>
      <c r="B321" s="86" t="s">
        <v>668</v>
      </c>
      <c r="C321" s="77">
        <v>622</v>
      </c>
      <c r="D321" s="129">
        <v>10000</v>
      </c>
      <c r="E321" s="129">
        <v>10000</v>
      </c>
      <c r="F321" s="163">
        <f t="shared" si="35"/>
        <v>100</v>
      </c>
      <c r="G321" s="59"/>
    </row>
    <row r="322" spans="1:7" s="1" customFormat="1" ht="31.5">
      <c r="A322" s="85" t="s">
        <v>502</v>
      </c>
      <c r="B322" s="86" t="s">
        <v>488</v>
      </c>
      <c r="C322" s="77"/>
      <c r="D322" s="129">
        <f>SUM(D323,D333)</f>
        <v>13419.19</v>
      </c>
      <c r="E322" s="129">
        <f>SUM(E323,E333)</f>
        <v>11859.58027</v>
      </c>
      <c r="F322" s="163">
        <f t="shared" si="35"/>
        <v>88.377765498513696</v>
      </c>
      <c r="G322" s="59"/>
    </row>
    <row r="323" spans="1:7" s="1" customFormat="1" ht="47.25">
      <c r="A323" s="85" t="s">
        <v>489</v>
      </c>
      <c r="B323" s="86" t="s">
        <v>490</v>
      </c>
      <c r="C323" s="77"/>
      <c r="D323" s="128">
        <f>SUM(D324,D327,D330)</f>
        <v>11545</v>
      </c>
      <c r="E323" s="128">
        <f>SUM(E324,E327,E330)</f>
        <v>9985.4860200000003</v>
      </c>
      <c r="F323" s="163">
        <f t="shared" si="35"/>
        <v>86.491866782156777</v>
      </c>
      <c r="G323" s="59"/>
    </row>
    <row r="324" spans="1:7" s="1" customFormat="1" ht="31.5">
      <c r="A324" s="85" t="s">
        <v>700</v>
      </c>
      <c r="B324" s="86" t="s">
        <v>701</v>
      </c>
      <c r="C324" s="77"/>
      <c r="D324" s="78">
        <f t="shared" ref="D324:E325" si="37">SUM(D325)</f>
        <v>45</v>
      </c>
      <c r="E324" s="78">
        <f t="shared" si="37"/>
        <v>45</v>
      </c>
      <c r="F324" s="163">
        <f t="shared" si="35"/>
        <v>100</v>
      </c>
      <c r="G324" s="59"/>
    </row>
    <row r="325" spans="1:7" s="1" customFormat="1" ht="31.5">
      <c r="A325" s="82" t="s">
        <v>461</v>
      </c>
      <c r="B325" s="86" t="s">
        <v>701</v>
      </c>
      <c r="C325" s="77">
        <v>400</v>
      </c>
      <c r="D325" s="78">
        <f t="shared" si="37"/>
        <v>45</v>
      </c>
      <c r="E325" s="78">
        <f t="shared" si="37"/>
        <v>45</v>
      </c>
      <c r="F325" s="163">
        <f t="shared" si="35"/>
        <v>100</v>
      </c>
      <c r="G325" s="59"/>
    </row>
    <row r="326" spans="1:7" s="1" customFormat="1" ht="31.5">
      <c r="A326" s="83" t="s">
        <v>222</v>
      </c>
      <c r="B326" s="86" t="s">
        <v>701</v>
      </c>
      <c r="C326" s="77">
        <v>414</v>
      </c>
      <c r="D326" s="155">
        <v>45</v>
      </c>
      <c r="E326" s="128">
        <v>45</v>
      </c>
      <c r="F326" s="163">
        <f t="shared" si="35"/>
        <v>100</v>
      </c>
      <c r="G326" s="59"/>
    </row>
    <row r="327" spans="1:7" s="1" customFormat="1" ht="15.75">
      <c r="A327" s="85" t="s">
        <v>504</v>
      </c>
      <c r="B327" s="86" t="s">
        <v>629</v>
      </c>
      <c r="C327" s="77"/>
      <c r="D327" s="128">
        <f t="shared" ref="D327:E331" si="38">SUM(D328)</f>
        <v>575</v>
      </c>
      <c r="E327" s="128">
        <f t="shared" si="38"/>
        <v>497.02429999999998</v>
      </c>
      <c r="F327" s="163">
        <f t="shared" si="35"/>
        <v>86.439008695652177</v>
      </c>
      <c r="G327" s="59"/>
    </row>
    <row r="328" spans="1:7" s="1" customFormat="1" ht="31.5">
      <c r="A328" s="82" t="s">
        <v>461</v>
      </c>
      <c r="B328" s="86" t="s">
        <v>629</v>
      </c>
      <c r="C328" s="77">
        <v>400</v>
      </c>
      <c r="D328" s="128">
        <f t="shared" si="38"/>
        <v>575</v>
      </c>
      <c r="E328" s="128">
        <f t="shared" si="38"/>
        <v>497.02429999999998</v>
      </c>
      <c r="F328" s="163">
        <f t="shared" si="35"/>
        <v>86.439008695652177</v>
      </c>
      <c r="G328" s="59"/>
    </row>
    <row r="329" spans="1:7" s="1" customFormat="1" ht="31.5">
      <c r="A329" s="83" t="s">
        <v>222</v>
      </c>
      <c r="B329" s="86" t="s">
        <v>629</v>
      </c>
      <c r="C329" s="77">
        <v>414</v>
      </c>
      <c r="D329" s="129">
        <v>575</v>
      </c>
      <c r="E329" s="129">
        <v>497.02429999999998</v>
      </c>
      <c r="F329" s="163">
        <f t="shared" si="35"/>
        <v>86.439008695652177</v>
      </c>
      <c r="G329" s="59"/>
    </row>
    <row r="330" spans="1:7" s="1" customFormat="1" ht="31.5">
      <c r="A330" s="85" t="s">
        <v>509</v>
      </c>
      <c r="B330" s="86" t="s">
        <v>543</v>
      </c>
      <c r="C330" s="77"/>
      <c r="D330" s="128">
        <f t="shared" si="38"/>
        <v>10925</v>
      </c>
      <c r="E330" s="128">
        <f t="shared" si="38"/>
        <v>9443.4617199999993</v>
      </c>
      <c r="F330" s="163">
        <f t="shared" si="35"/>
        <v>86.439008878718525</v>
      </c>
      <c r="G330" s="59"/>
    </row>
    <row r="331" spans="1:7" s="1" customFormat="1" ht="31.5">
      <c r="A331" s="82" t="s">
        <v>461</v>
      </c>
      <c r="B331" s="86" t="s">
        <v>543</v>
      </c>
      <c r="C331" s="77">
        <v>400</v>
      </c>
      <c r="D331" s="128">
        <f t="shared" si="38"/>
        <v>10925</v>
      </c>
      <c r="E331" s="128">
        <f t="shared" si="38"/>
        <v>9443.4617199999993</v>
      </c>
      <c r="F331" s="163">
        <f t="shared" si="35"/>
        <v>86.439008878718525</v>
      </c>
      <c r="G331" s="59"/>
    </row>
    <row r="332" spans="1:7" s="1" customFormat="1" ht="31.5">
      <c r="A332" s="83" t="s">
        <v>222</v>
      </c>
      <c r="B332" s="86" t="s">
        <v>543</v>
      </c>
      <c r="C332" s="77">
        <v>414</v>
      </c>
      <c r="D332" s="129">
        <v>10925</v>
      </c>
      <c r="E332" s="129">
        <v>9443.4617199999993</v>
      </c>
      <c r="F332" s="163">
        <f t="shared" si="35"/>
        <v>86.439008878718525</v>
      </c>
      <c r="G332" s="59"/>
    </row>
    <row r="333" spans="1:7" s="1" customFormat="1" ht="47.25">
      <c r="A333" s="85" t="s">
        <v>503</v>
      </c>
      <c r="B333" s="86" t="s">
        <v>491</v>
      </c>
      <c r="C333" s="77"/>
      <c r="D333" s="128">
        <f>SUM(D334)</f>
        <v>1874.19</v>
      </c>
      <c r="E333" s="128">
        <f>SUM(E334)</f>
        <v>1874.0942500000001</v>
      </c>
      <c r="F333" s="163">
        <f t="shared" si="35"/>
        <v>99.994891126299905</v>
      </c>
      <c r="G333" s="59"/>
    </row>
    <row r="334" spans="1:7" ht="47.25">
      <c r="A334" s="85" t="s">
        <v>558</v>
      </c>
      <c r="B334" s="86" t="s">
        <v>492</v>
      </c>
      <c r="C334" s="81"/>
      <c r="D334" s="128">
        <f>SUM(D335)</f>
        <v>1874.19</v>
      </c>
      <c r="E334" s="128">
        <f>SUM(E335)</f>
        <v>1874.0942500000001</v>
      </c>
      <c r="F334" s="163">
        <f t="shared" si="35"/>
        <v>99.994891126299905</v>
      </c>
      <c r="G334" s="58"/>
    </row>
    <row r="335" spans="1:7" ht="31.5">
      <c r="A335" s="85" t="s">
        <v>28</v>
      </c>
      <c r="B335" s="86" t="s">
        <v>492</v>
      </c>
      <c r="C335" s="77">
        <v>600</v>
      </c>
      <c r="D335" s="128">
        <f>SUM(D336,D338)</f>
        <v>1874.19</v>
      </c>
      <c r="E335" s="128">
        <f>SUM(E336,E338)</f>
        <v>1874.0942500000001</v>
      </c>
      <c r="F335" s="163">
        <f t="shared" si="35"/>
        <v>99.994891126299905</v>
      </c>
      <c r="G335" s="58"/>
    </row>
    <row r="336" spans="1:7" ht="15.75">
      <c r="A336" s="85" t="s">
        <v>51</v>
      </c>
      <c r="B336" s="86" t="s">
        <v>492</v>
      </c>
      <c r="C336" s="77">
        <v>610</v>
      </c>
      <c r="D336" s="128">
        <f>SUM(D337)</f>
        <v>1269.49</v>
      </c>
      <c r="E336" s="128">
        <f>SUM(E337)</f>
        <v>1269.3942500000001</v>
      </c>
      <c r="F336" s="163">
        <f t="shared" si="35"/>
        <v>99.992457601083913</v>
      </c>
      <c r="G336" s="58"/>
    </row>
    <row r="337" spans="1:7" ht="15.75">
      <c r="A337" s="85" t="s">
        <v>52</v>
      </c>
      <c r="B337" s="86" t="s">
        <v>492</v>
      </c>
      <c r="C337" s="81">
        <v>612</v>
      </c>
      <c r="D337" s="128">
        <v>1269.49</v>
      </c>
      <c r="E337" s="128">
        <v>1269.3942500000001</v>
      </c>
      <c r="F337" s="163">
        <f t="shared" si="35"/>
        <v>99.992457601083913</v>
      </c>
      <c r="G337" s="58"/>
    </row>
    <row r="338" spans="1:7" ht="15.75">
      <c r="A338" s="85" t="s">
        <v>29</v>
      </c>
      <c r="B338" s="86" t="s">
        <v>492</v>
      </c>
      <c r="C338" s="77">
        <v>620</v>
      </c>
      <c r="D338" s="128">
        <f>SUM(D339)</f>
        <v>604.70000000000005</v>
      </c>
      <c r="E338" s="128">
        <f>SUM(E339)</f>
        <v>604.70000000000005</v>
      </c>
      <c r="F338" s="163">
        <f t="shared" si="35"/>
        <v>100</v>
      </c>
      <c r="G338" s="63"/>
    </row>
    <row r="339" spans="1:7" ht="15.75">
      <c r="A339" s="85" t="s">
        <v>30</v>
      </c>
      <c r="B339" s="86" t="s">
        <v>492</v>
      </c>
      <c r="C339" s="81">
        <v>622</v>
      </c>
      <c r="D339" s="128">
        <v>604.70000000000005</v>
      </c>
      <c r="E339" s="128">
        <v>604.70000000000005</v>
      </c>
      <c r="F339" s="163">
        <f t="shared" si="35"/>
        <v>100</v>
      </c>
      <c r="G339" s="63"/>
    </row>
    <row r="340" spans="1:7" ht="82.5" customHeight="1">
      <c r="A340" s="90" t="s">
        <v>101</v>
      </c>
      <c r="B340" s="86" t="s">
        <v>493</v>
      </c>
      <c r="C340" s="81"/>
      <c r="D340" s="128">
        <f>SUM(D341)</f>
        <v>11771.800000000001</v>
      </c>
      <c r="E340" s="128">
        <f>SUM(E341)</f>
        <v>11771.797130000001</v>
      </c>
      <c r="F340" s="163">
        <f t="shared" si="35"/>
        <v>99.999975619701317</v>
      </c>
      <c r="G340" s="58"/>
    </row>
    <row r="341" spans="1:7" ht="66.75" customHeight="1">
      <c r="A341" s="82" t="s">
        <v>494</v>
      </c>
      <c r="B341" s="86" t="s">
        <v>495</v>
      </c>
      <c r="C341" s="81"/>
      <c r="D341" s="128">
        <f>SUM(D342)</f>
        <v>11771.800000000001</v>
      </c>
      <c r="E341" s="128">
        <f>SUM(E342)</f>
        <v>11771.797130000001</v>
      </c>
      <c r="F341" s="163">
        <f t="shared" si="35"/>
        <v>99.999975619701317</v>
      </c>
      <c r="G341" s="58"/>
    </row>
    <row r="342" spans="1:7" ht="63">
      <c r="A342" s="82" t="s">
        <v>496</v>
      </c>
      <c r="B342" s="86" t="s">
        <v>497</v>
      </c>
      <c r="C342" s="81"/>
      <c r="D342" s="128">
        <f>SUM(D343,D345,D347)</f>
        <v>11771.800000000001</v>
      </c>
      <c r="E342" s="128">
        <f>SUM(E343,E345,E347)</f>
        <v>11771.797130000001</v>
      </c>
      <c r="F342" s="163">
        <f t="shared" si="35"/>
        <v>99.999975619701317</v>
      </c>
      <c r="G342" s="58"/>
    </row>
    <row r="343" spans="1:7" ht="63">
      <c r="A343" s="82" t="s">
        <v>43</v>
      </c>
      <c r="B343" s="86" t="s">
        <v>497</v>
      </c>
      <c r="C343" s="81">
        <v>100</v>
      </c>
      <c r="D343" s="128">
        <f>SUM(D344)</f>
        <v>11419.11</v>
      </c>
      <c r="E343" s="128">
        <f>SUM(E344)</f>
        <v>11419.11</v>
      </c>
      <c r="F343" s="163">
        <f t="shared" si="35"/>
        <v>100</v>
      </c>
      <c r="G343" s="58"/>
    </row>
    <row r="344" spans="1:7" ht="15.75">
      <c r="A344" s="82" t="s">
        <v>44</v>
      </c>
      <c r="B344" s="86" t="s">
        <v>497</v>
      </c>
      <c r="C344" s="81">
        <v>110</v>
      </c>
      <c r="D344" s="128">
        <v>11419.11</v>
      </c>
      <c r="E344" s="128">
        <v>11419.11</v>
      </c>
      <c r="F344" s="163">
        <f t="shared" si="35"/>
        <v>100</v>
      </c>
      <c r="G344" s="58"/>
    </row>
    <row r="345" spans="1:7" ht="31.5">
      <c r="A345" s="82" t="s">
        <v>311</v>
      </c>
      <c r="B345" s="86" t="s">
        <v>497</v>
      </c>
      <c r="C345" s="81">
        <v>200</v>
      </c>
      <c r="D345" s="128">
        <f>SUM(D346)</f>
        <v>344.69</v>
      </c>
      <c r="E345" s="128">
        <f>SUM(E346)</f>
        <v>344.68713000000002</v>
      </c>
      <c r="F345" s="163">
        <f t="shared" si="35"/>
        <v>99.999167367779748</v>
      </c>
      <c r="G345" s="58"/>
    </row>
    <row r="346" spans="1:7" ht="31.5">
      <c r="A346" s="82" t="s">
        <v>15</v>
      </c>
      <c r="B346" s="86" t="s">
        <v>497</v>
      </c>
      <c r="C346" s="81">
        <v>240</v>
      </c>
      <c r="D346" s="128">
        <v>344.69</v>
      </c>
      <c r="E346" s="128">
        <v>344.68713000000002</v>
      </c>
      <c r="F346" s="163">
        <f t="shared" si="35"/>
        <v>99.999167367779748</v>
      </c>
      <c r="G346" s="58"/>
    </row>
    <row r="347" spans="1:7" ht="15.75">
      <c r="A347" s="82" t="s">
        <v>7</v>
      </c>
      <c r="B347" s="86" t="s">
        <v>497</v>
      </c>
      <c r="C347" s="81">
        <v>800</v>
      </c>
      <c r="D347" s="129">
        <f>SUM(D348)</f>
        <v>8</v>
      </c>
      <c r="E347" s="129">
        <f>SUM(E348)</f>
        <v>8</v>
      </c>
      <c r="F347" s="163">
        <f t="shared" si="35"/>
        <v>100</v>
      </c>
      <c r="G347" s="59"/>
    </row>
    <row r="348" spans="1:7" ht="15.75">
      <c r="A348" s="82" t="s">
        <v>46</v>
      </c>
      <c r="B348" s="86" t="s">
        <v>497</v>
      </c>
      <c r="C348" s="81">
        <v>850</v>
      </c>
      <c r="D348" s="133">
        <v>8</v>
      </c>
      <c r="E348" s="133">
        <v>8</v>
      </c>
      <c r="F348" s="163">
        <f t="shared" si="35"/>
        <v>100</v>
      </c>
      <c r="G348" s="61"/>
    </row>
    <row r="349" spans="1:7" ht="15.75">
      <c r="A349" s="79" t="s">
        <v>498</v>
      </c>
      <c r="B349" s="86" t="s">
        <v>499</v>
      </c>
      <c r="C349" s="81"/>
      <c r="D349" s="128">
        <f>SUM(D350,D356)</f>
        <v>4697.5</v>
      </c>
      <c r="E349" s="128">
        <f>SUM(E350,E356)</f>
        <v>4684.4318299999995</v>
      </c>
      <c r="F349" s="163">
        <f t="shared" si="35"/>
        <v>99.721805854177745</v>
      </c>
      <c r="G349" s="58"/>
    </row>
    <row r="350" spans="1:7" ht="47.25">
      <c r="A350" s="82" t="s">
        <v>559</v>
      </c>
      <c r="B350" s="86" t="s">
        <v>500</v>
      </c>
      <c r="C350" s="81"/>
      <c r="D350" s="128">
        <f>SUM(D351)</f>
        <v>3900.5</v>
      </c>
      <c r="E350" s="128">
        <f>SUM(E351)</f>
        <v>3887.43183</v>
      </c>
      <c r="F350" s="163">
        <f t="shared" si="35"/>
        <v>99.664961671580571</v>
      </c>
      <c r="G350" s="58"/>
    </row>
    <row r="351" spans="1:7" ht="15.75">
      <c r="A351" s="79" t="s">
        <v>60</v>
      </c>
      <c r="B351" s="86" t="s">
        <v>501</v>
      </c>
      <c r="C351" s="81"/>
      <c r="D351" s="128">
        <f>SUM(D352,D354,)</f>
        <v>3900.5</v>
      </c>
      <c r="E351" s="128">
        <f>SUM(E352,E354,)</f>
        <v>3887.43183</v>
      </c>
      <c r="F351" s="163">
        <f t="shared" si="35"/>
        <v>99.664961671580571</v>
      </c>
      <c r="G351" s="58"/>
    </row>
    <row r="352" spans="1:7" ht="63">
      <c r="A352" s="83" t="s">
        <v>43</v>
      </c>
      <c r="B352" s="86" t="s">
        <v>501</v>
      </c>
      <c r="C352" s="77">
        <v>100</v>
      </c>
      <c r="D352" s="128">
        <f>SUM(D353)</f>
        <v>3814.6</v>
      </c>
      <c r="E352" s="128">
        <f>SUM(E353)</f>
        <v>3803.1505000000002</v>
      </c>
      <c r="F352" s="163">
        <f t="shared" si="35"/>
        <v>99.699850574110002</v>
      </c>
      <c r="G352" s="58"/>
    </row>
    <row r="353" spans="1:7" ht="31.5">
      <c r="A353" s="85" t="s">
        <v>62</v>
      </c>
      <c r="B353" s="86" t="s">
        <v>501</v>
      </c>
      <c r="C353" s="77">
        <v>120</v>
      </c>
      <c r="D353" s="128">
        <v>3814.6</v>
      </c>
      <c r="E353" s="128">
        <v>3803.1505000000002</v>
      </c>
      <c r="F353" s="163">
        <f t="shared" si="35"/>
        <v>99.699850574110002</v>
      </c>
      <c r="G353" s="58"/>
    </row>
    <row r="354" spans="1:7" ht="31.5">
      <c r="A354" s="82" t="s">
        <v>311</v>
      </c>
      <c r="B354" s="86" t="s">
        <v>501</v>
      </c>
      <c r="C354" s="77">
        <v>200</v>
      </c>
      <c r="D354" s="128">
        <f>SUM(D355)</f>
        <v>85.9</v>
      </c>
      <c r="E354" s="128">
        <f>SUM(E355)</f>
        <v>84.281329999999997</v>
      </c>
      <c r="F354" s="163">
        <f t="shared" si="35"/>
        <v>98.115634458672858</v>
      </c>
      <c r="G354" s="58"/>
    </row>
    <row r="355" spans="1:7" ht="31.5">
      <c r="A355" s="85" t="s">
        <v>15</v>
      </c>
      <c r="B355" s="86" t="s">
        <v>501</v>
      </c>
      <c r="C355" s="77">
        <v>240</v>
      </c>
      <c r="D355" s="128">
        <v>85.9</v>
      </c>
      <c r="E355" s="128">
        <v>84.281329999999997</v>
      </c>
      <c r="F355" s="163">
        <f t="shared" si="35"/>
        <v>98.115634458672858</v>
      </c>
      <c r="G355" s="58"/>
    </row>
    <row r="356" spans="1:7" ht="31.5">
      <c r="A356" s="79" t="s">
        <v>678</v>
      </c>
      <c r="B356" s="86" t="s">
        <v>679</v>
      </c>
      <c r="C356" s="81"/>
      <c r="D356" s="130">
        <f>SUM(D357,D363)</f>
        <v>797</v>
      </c>
      <c r="E356" s="130">
        <f>SUM(E357,E363)</f>
        <v>797</v>
      </c>
      <c r="F356" s="163">
        <f t="shared" si="35"/>
        <v>100</v>
      </c>
      <c r="G356" s="64"/>
    </row>
    <row r="357" spans="1:7" ht="31.5">
      <c r="A357" s="85" t="s">
        <v>680</v>
      </c>
      <c r="B357" s="86" t="s">
        <v>681</v>
      </c>
      <c r="C357" s="94"/>
      <c r="D357" s="128">
        <f>SUM(D358)</f>
        <v>650</v>
      </c>
      <c r="E357" s="128">
        <f>SUM(E358)</f>
        <v>650</v>
      </c>
      <c r="F357" s="163">
        <f t="shared" si="35"/>
        <v>100</v>
      </c>
      <c r="G357" s="63"/>
    </row>
    <row r="358" spans="1:7" ht="31.5">
      <c r="A358" s="85" t="s">
        <v>28</v>
      </c>
      <c r="B358" s="86" t="s">
        <v>681</v>
      </c>
      <c r="C358" s="77">
        <v>600</v>
      </c>
      <c r="D358" s="128">
        <f>SUM(D359,D361)</f>
        <v>650</v>
      </c>
      <c r="E358" s="128">
        <f>SUM(E359,E361)</f>
        <v>650</v>
      </c>
      <c r="F358" s="163">
        <f t="shared" si="35"/>
        <v>100</v>
      </c>
      <c r="G358" s="63"/>
    </row>
    <row r="359" spans="1:7" ht="15.75">
      <c r="A359" s="85" t="s">
        <v>51</v>
      </c>
      <c r="B359" s="86" t="s">
        <v>681</v>
      </c>
      <c r="C359" s="77">
        <v>610</v>
      </c>
      <c r="D359" s="128">
        <f>SUM(D360)</f>
        <v>297.7</v>
      </c>
      <c r="E359" s="128">
        <f>SUM(E360)</f>
        <v>297.7</v>
      </c>
      <c r="F359" s="163">
        <f t="shared" si="35"/>
        <v>100</v>
      </c>
      <c r="G359" s="63"/>
    </row>
    <row r="360" spans="1:7" ht="47.25">
      <c r="A360" s="85" t="s">
        <v>57</v>
      </c>
      <c r="B360" s="86" t="s">
        <v>681</v>
      </c>
      <c r="C360" s="94">
        <v>611</v>
      </c>
      <c r="D360" s="128">
        <v>297.7</v>
      </c>
      <c r="E360" s="128">
        <v>297.7</v>
      </c>
      <c r="F360" s="163">
        <f t="shared" si="35"/>
        <v>100</v>
      </c>
      <c r="G360" s="63"/>
    </row>
    <row r="361" spans="1:7" ht="15.75">
      <c r="A361" s="90" t="s">
        <v>29</v>
      </c>
      <c r="B361" s="86" t="s">
        <v>681</v>
      </c>
      <c r="C361" s="81">
        <v>620</v>
      </c>
      <c r="D361" s="128">
        <f>SUM(D362)</f>
        <v>352.3</v>
      </c>
      <c r="E361" s="128">
        <f>SUM(E362)</f>
        <v>352.3</v>
      </c>
      <c r="F361" s="163">
        <f t="shared" si="35"/>
        <v>100</v>
      </c>
      <c r="G361" s="63"/>
    </row>
    <row r="362" spans="1:7" ht="47.25">
      <c r="A362" s="90" t="s">
        <v>45</v>
      </c>
      <c r="B362" s="86" t="s">
        <v>681</v>
      </c>
      <c r="C362" s="81">
        <v>621</v>
      </c>
      <c r="D362" s="128">
        <v>352.3</v>
      </c>
      <c r="E362" s="128">
        <v>352.3</v>
      </c>
      <c r="F362" s="163">
        <f t="shared" si="35"/>
        <v>100</v>
      </c>
      <c r="G362" s="63"/>
    </row>
    <row r="363" spans="1:7" ht="31.5">
      <c r="A363" s="85" t="s">
        <v>682</v>
      </c>
      <c r="B363" s="86" t="s">
        <v>683</v>
      </c>
      <c r="C363" s="94"/>
      <c r="D363" s="128">
        <f>SUM(D364)</f>
        <v>147</v>
      </c>
      <c r="E363" s="128">
        <f>SUM(E364)</f>
        <v>147</v>
      </c>
      <c r="F363" s="163">
        <f t="shared" si="35"/>
        <v>100</v>
      </c>
      <c r="G363" s="63"/>
    </row>
    <row r="364" spans="1:7" ht="31.5">
      <c r="A364" s="85" t="s">
        <v>28</v>
      </c>
      <c r="B364" s="86" t="s">
        <v>683</v>
      </c>
      <c r="C364" s="77">
        <v>600</v>
      </c>
      <c r="D364" s="128">
        <f>SUM(D365,D367)</f>
        <v>147</v>
      </c>
      <c r="E364" s="128">
        <f>SUM(E365,E367)</f>
        <v>147</v>
      </c>
      <c r="F364" s="163">
        <f t="shared" si="35"/>
        <v>100</v>
      </c>
      <c r="G364" s="63"/>
    </row>
    <row r="365" spans="1:7" ht="15.75">
      <c r="A365" s="85" t="s">
        <v>51</v>
      </c>
      <c r="B365" s="86" t="s">
        <v>683</v>
      </c>
      <c r="C365" s="77">
        <v>610</v>
      </c>
      <c r="D365" s="128">
        <f>SUM(D366)</f>
        <v>67.400000000000006</v>
      </c>
      <c r="E365" s="128">
        <f>SUM(E366)</f>
        <v>67.400000000000006</v>
      </c>
      <c r="F365" s="163">
        <f t="shared" si="35"/>
        <v>100</v>
      </c>
      <c r="G365" s="63"/>
    </row>
    <row r="366" spans="1:7" ht="47.25">
      <c r="A366" s="85" t="s">
        <v>57</v>
      </c>
      <c r="B366" s="86" t="s">
        <v>683</v>
      </c>
      <c r="C366" s="94">
        <v>611</v>
      </c>
      <c r="D366" s="128">
        <v>67.400000000000006</v>
      </c>
      <c r="E366" s="128">
        <v>67.400000000000006</v>
      </c>
      <c r="F366" s="163">
        <f t="shared" si="35"/>
        <v>100</v>
      </c>
      <c r="G366" s="63"/>
    </row>
    <row r="367" spans="1:7" ht="15.75">
      <c r="A367" s="90" t="s">
        <v>29</v>
      </c>
      <c r="B367" s="86" t="s">
        <v>683</v>
      </c>
      <c r="C367" s="81">
        <v>620</v>
      </c>
      <c r="D367" s="128">
        <f>SUM(D368)</f>
        <v>79.599999999999994</v>
      </c>
      <c r="E367" s="128">
        <f>SUM(E368)</f>
        <v>79.599999999999994</v>
      </c>
      <c r="F367" s="163">
        <f t="shared" si="35"/>
        <v>100</v>
      </c>
      <c r="G367" s="63"/>
    </row>
    <row r="368" spans="1:7" ht="47.25">
      <c r="A368" s="90" t="s">
        <v>45</v>
      </c>
      <c r="B368" s="86" t="s">
        <v>683</v>
      </c>
      <c r="C368" s="81">
        <v>621</v>
      </c>
      <c r="D368" s="128">
        <v>79.599999999999994</v>
      </c>
      <c r="E368" s="128">
        <v>79.599999999999994</v>
      </c>
      <c r="F368" s="163">
        <f t="shared" si="35"/>
        <v>100</v>
      </c>
      <c r="G368" s="63"/>
    </row>
    <row r="369" spans="1:7" ht="31.5">
      <c r="A369" s="74" t="s">
        <v>351</v>
      </c>
      <c r="B369" s="75" t="s">
        <v>102</v>
      </c>
      <c r="C369" s="99"/>
      <c r="D369" s="122">
        <f>SUM(D370,D396,D405,D413,D445)</f>
        <v>245746.58999999997</v>
      </c>
      <c r="E369" s="122">
        <f>SUM(E370,E396,E405,E413,E445)</f>
        <v>240025.80923000001</v>
      </c>
      <c r="F369" s="162">
        <f t="shared" si="35"/>
        <v>97.672081321657416</v>
      </c>
      <c r="G369" s="58"/>
    </row>
    <row r="370" spans="1:7" ht="31.5">
      <c r="A370" s="79" t="s">
        <v>352</v>
      </c>
      <c r="B370" s="80" t="s">
        <v>103</v>
      </c>
      <c r="C370" s="94"/>
      <c r="D370" s="128">
        <f>SUM(D371)</f>
        <v>164959.74</v>
      </c>
      <c r="E370" s="128">
        <f>SUM(E371)</f>
        <v>159851.54201</v>
      </c>
      <c r="F370" s="163">
        <f t="shared" si="35"/>
        <v>96.90336685181488</v>
      </c>
      <c r="G370" s="58"/>
    </row>
    <row r="371" spans="1:7" ht="31.5">
      <c r="A371" s="79" t="s">
        <v>104</v>
      </c>
      <c r="B371" s="80" t="s">
        <v>105</v>
      </c>
      <c r="C371" s="94"/>
      <c r="D371" s="128">
        <f>SUM(D372,D375,D382,D389)</f>
        <v>164959.74</v>
      </c>
      <c r="E371" s="128">
        <f>SUM(E372,E375,E382,E389)</f>
        <v>159851.54201</v>
      </c>
      <c r="F371" s="163">
        <f t="shared" si="35"/>
        <v>96.90336685181488</v>
      </c>
      <c r="G371" s="58"/>
    </row>
    <row r="372" spans="1:7" ht="31.5">
      <c r="A372" s="79" t="s">
        <v>106</v>
      </c>
      <c r="B372" s="80" t="s">
        <v>107</v>
      </c>
      <c r="C372" s="81"/>
      <c r="D372" s="128">
        <f>SUM(D373)</f>
        <v>393.1</v>
      </c>
      <c r="E372" s="128">
        <f>SUM(E373)</f>
        <v>393.09</v>
      </c>
      <c r="F372" s="163">
        <f t="shared" si="35"/>
        <v>99.997456118036112</v>
      </c>
      <c r="G372" s="58"/>
    </row>
    <row r="373" spans="1:7" ht="15.75">
      <c r="A373" s="82" t="s">
        <v>7</v>
      </c>
      <c r="B373" s="80" t="s">
        <v>107</v>
      </c>
      <c r="C373" s="81">
        <v>800</v>
      </c>
      <c r="D373" s="128">
        <f>SUM(D374,)</f>
        <v>393.1</v>
      </c>
      <c r="E373" s="128">
        <f>SUM(E374,)</f>
        <v>393.09</v>
      </c>
      <c r="F373" s="163">
        <f t="shared" si="35"/>
        <v>99.997456118036112</v>
      </c>
      <c r="G373" s="58"/>
    </row>
    <row r="374" spans="1:7" ht="15.75">
      <c r="A374" s="82" t="s">
        <v>46</v>
      </c>
      <c r="B374" s="80" t="s">
        <v>107</v>
      </c>
      <c r="C374" s="81">
        <v>850</v>
      </c>
      <c r="D374" s="129">
        <v>393.1</v>
      </c>
      <c r="E374" s="129">
        <v>393.09</v>
      </c>
      <c r="F374" s="163">
        <f t="shared" si="35"/>
        <v>99.997456118036112</v>
      </c>
      <c r="G374" s="59"/>
    </row>
    <row r="375" spans="1:7" ht="15.75">
      <c r="A375" s="79" t="s">
        <v>60</v>
      </c>
      <c r="B375" s="80" t="s">
        <v>108</v>
      </c>
      <c r="C375" s="94"/>
      <c r="D375" s="128">
        <f>SUM(D376,D378,D380)</f>
        <v>161726.63999999998</v>
      </c>
      <c r="E375" s="128">
        <f>SUM(E376,E378,E380)</f>
        <v>156618.49001000001</v>
      </c>
      <c r="F375" s="163">
        <f t="shared" si="35"/>
        <v>96.84149130285526</v>
      </c>
      <c r="G375" s="58"/>
    </row>
    <row r="376" spans="1:7" ht="63">
      <c r="A376" s="82" t="s">
        <v>43</v>
      </c>
      <c r="B376" s="80" t="s">
        <v>108</v>
      </c>
      <c r="C376" s="81">
        <v>100</v>
      </c>
      <c r="D376" s="128">
        <f>SUM(D377)</f>
        <v>124929.7</v>
      </c>
      <c r="E376" s="128">
        <f>SUM(E377)</f>
        <v>124314.59526</v>
      </c>
      <c r="F376" s="163">
        <f t="shared" si="35"/>
        <v>99.507639304344764</v>
      </c>
      <c r="G376" s="58"/>
    </row>
    <row r="377" spans="1:7" ht="31.5">
      <c r="A377" s="82" t="s">
        <v>62</v>
      </c>
      <c r="B377" s="80" t="s">
        <v>108</v>
      </c>
      <c r="C377" s="81">
        <v>120</v>
      </c>
      <c r="D377" s="128">
        <v>124929.7</v>
      </c>
      <c r="E377" s="128">
        <v>124314.59526</v>
      </c>
      <c r="F377" s="163">
        <f t="shared" si="35"/>
        <v>99.507639304344764</v>
      </c>
      <c r="G377" s="58"/>
    </row>
    <row r="378" spans="1:7" ht="31.5">
      <c r="A378" s="82" t="s">
        <v>311</v>
      </c>
      <c r="B378" s="80" t="s">
        <v>108</v>
      </c>
      <c r="C378" s="81">
        <v>200</v>
      </c>
      <c r="D378" s="128">
        <f>SUM(D379)</f>
        <v>35109.089999999997</v>
      </c>
      <c r="E378" s="128">
        <f>SUM(E379)</f>
        <v>30616.06623</v>
      </c>
      <c r="F378" s="163">
        <f t="shared" si="35"/>
        <v>87.202676657241767</v>
      </c>
      <c r="G378" s="58"/>
    </row>
    <row r="379" spans="1:7" ht="31.5">
      <c r="A379" s="82" t="s">
        <v>15</v>
      </c>
      <c r="B379" s="80" t="s">
        <v>108</v>
      </c>
      <c r="C379" s="81">
        <v>240</v>
      </c>
      <c r="D379" s="130">
        <v>35109.089999999997</v>
      </c>
      <c r="E379" s="130">
        <v>30616.06623</v>
      </c>
      <c r="F379" s="163">
        <f t="shared" si="35"/>
        <v>87.202676657241767</v>
      </c>
      <c r="G379" s="58"/>
    </row>
    <row r="380" spans="1:7" ht="15.75">
      <c r="A380" s="82" t="s">
        <v>7</v>
      </c>
      <c r="B380" s="80" t="s">
        <v>108</v>
      </c>
      <c r="C380" s="81">
        <v>800</v>
      </c>
      <c r="D380" s="128">
        <f>SUM(D381)</f>
        <v>1687.85</v>
      </c>
      <c r="E380" s="128">
        <f>SUM(E381)</f>
        <v>1687.82852</v>
      </c>
      <c r="F380" s="163">
        <f t="shared" ref="F380:F438" si="39">SUM(E380/D380*100)</f>
        <v>99.998727375062956</v>
      </c>
      <c r="G380" s="58"/>
    </row>
    <row r="381" spans="1:7" ht="15.75">
      <c r="A381" s="82" t="s">
        <v>46</v>
      </c>
      <c r="B381" s="80" t="s">
        <v>108</v>
      </c>
      <c r="C381" s="81">
        <v>850</v>
      </c>
      <c r="D381" s="128">
        <v>1687.85</v>
      </c>
      <c r="E381" s="128">
        <v>1687.82852</v>
      </c>
      <c r="F381" s="163">
        <f t="shared" si="39"/>
        <v>99.998727375062956</v>
      </c>
      <c r="G381" s="58"/>
    </row>
    <row r="382" spans="1:7" ht="63">
      <c r="A382" s="82" t="s">
        <v>353</v>
      </c>
      <c r="B382" s="86" t="s">
        <v>354</v>
      </c>
      <c r="C382" s="81"/>
      <c r="D382" s="128">
        <f>SUM(D383,D386)</f>
        <v>218</v>
      </c>
      <c r="E382" s="128">
        <f>SUM(E383,E386)</f>
        <v>218</v>
      </c>
      <c r="F382" s="163">
        <f t="shared" si="39"/>
        <v>100</v>
      </c>
      <c r="G382" s="58"/>
    </row>
    <row r="383" spans="1:7" ht="63">
      <c r="A383" s="82" t="s">
        <v>43</v>
      </c>
      <c r="B383" s="86" t="s">
        <v>354</v>
      </c>
      <c r="C383" s="81">
        <v>100</v>
      </c>
      <c r="D383" s="128">
        <f>SUM(D384)</f>
        <v>167.5</v>
      </c>
      <c r="E383" s="128">
        <f>SUM(E384)</f>
        <v>167.5</v>
      </c>
      <c r="F383" s="163">
        <f t="shared" si="39"/>
        <v>100</v>
      </c>
      <c r="G383" s="58"/>
    </row>
    <row r="384" spans="1:7" ht="31.5">
      <c r="A384" s="82" t="s">
        <v>62</v>
      </c>
      <c r="B384" s="86" t="s">
        <v>354</v>
      </c>
      <c r="C384" s="81">
        <v>120</v>
      </c>
      <c r="D384" s="128">
        <v>167.5</v>
      </c>
      <c r="E384" s="128">
        <v>167.5</v>
      </c>
      <c r="F384" s="163">
        <f t="shared" si="39"/>
        <v>100</v>
      </c>
      <c r="G384" s="58"/>
    </row>
    <row r="385" spans="1:7" ht="15.75">
      <c r="A385" s="82" t="s">
        <v>186</v>
      </c>
      <c r="B385" s="86" t="s">
        <v>354</v>
      </c>
      <c r="C385" s="81">
        <v>120</v>
      </c>
      <c r="D385" s="128">
        <v>167.5</v>
      </c>
      <c r="E385" s="128">
        <v>167.5</v>
      </c>
      <c r="F385" s="163">
        <f t="shared" si="39"/>
        <v>100</v>
      </c>
      <c r="G385" s="58"/>
    </row>
    <row r="386" spans="1:7" ht="31.5">
      <c r="A386" s="82" t="s">
        <v>311</v>
      </c>
      <c r="B386" s="86" t="s">
        <v>354</v>
      </c>
      <c r="C386" s="81">
        <v>200</v>
      </c>
      <c r="D386" s="128">
        <f>SUM(D387)</f>
        <v>50.5</v>
      </c>
      <c r="E386" s="128">
        <f>SUM(E387)</f>
        <v>50.5</v>
      </c>
      <c r="F386" s="163">
        <f t="shared" si="39"/>
        <v>100</v>
      </c>
      <c r="G386" s="58"/>
    </row>
    <row r="387" spans="1:7" ht="31.5">
      <c r="A387" s="82" t="s">
        <v>15</v>
      </c>
      <c r="B387" s="86" t="s">
        <v>354</v>
      </c>
      <c r="C387" s="81">
        <v>240</v>
      </c>
      <c r="D387" s="128">
        <v>50.5</v>
      </c>
      <c r="E387" s="128">
        <v>50.5</v>
      </c>
      <c r="F387" s="163">
        <f t="shared" si="39"/>
        <v>100</v>
      </c>
      <c r="G387" s="58"/>
    </row>
    <row r="388" spans="1:7" ht="15.75">
      <c r="A388" s="82" t="s">
        <v>186</v>
      </c>
      <c r="B388" s="86" t="s">
        <v>354</v>
      </c>
      <c r="C388" s="81">
        <v>240</v>
      </c>
      <c r="D388" s="128">
        <v>50.5</v>
      </c>
      <c r="E388" s="128">
        <v>50.5</v>
      </c>
      <c r="F388" s="163">
        <f t="shared" si="39"/>
        <v>100</v>
      </c>
      <c r="G388" s="58"/>
    </row>
    <row r="389" spans="1:7" ht="31.5">
      <c r="A389" s="82" t="s">
        <v>532</v>
      </c>
      <c r="B389" s="86" t="s">
        <v>531</v>
      </c>
      <c r="C389" s="81"/>
      <c r="D389" s="128">
        <f>SUM(D390,D393)</f>
        <v>2622</v>
      </c>
      <c r="E389" s="128">
        <f>SUM(E390,E393)</f>
        <v>2621.962</v>
      </c>
      <c r="F389" s="163">
        <f t="shared" si="39"/>
        <v>99.998550724637681</v>
      </c>
      <c r="G389" s="58"/>
    </row>
    <row r="390" spans="1:7" ht="63">
      <c r="A390" s="82" t="s">
        <v>43</v>
      </c>
      <c r="B390" s="86" t="s">
        <v>531</v>
      </c>
      <c r="C390" s="81">
        <v>100</v>
      </c>
      <c r="D390" s="128">
        <f t="shared" ref="D390:E393" si="40">SUM(D391)</f>
        <v>2506.1999999999998</v>
      </c>
      <c r="E390" s="128">
        <f t="shared" si="40"/>
        <v>2506.1619999999998</v>
      </c>
      <c r="F390" s="163">
        <f t="shared" si="39"/>
        <v>99.99848376027451</v>
      </c>
      <c r="G390" s="58"/>
    </row>
    <row r="391" spans="1:7" ht="31.5">
      <c r="A391" s="82" t="s">
        <v>62</v>
      </c>
      <c r="B391" s="86" t="s">
        <v>531</v>
      </c>
      <c r="C391" s="81">
        <v>120</v>
      </c>
      <c r="D391" s="128">
        <v>2506.1999999999998</v>
      </c>
      <c r="E391" s="128">
        <v>2506.1619999999998</v>
      </c>
      <c r="F391" s="163">
        <f t="shared" si="39"/>
        <v>99.99848376027451</v>
      </c>
      <c r="G391" s="58"/>
    </row>
    <row r="392" spans="1:7" ht="15.75">
      <c r="A392" s="82" t="s">
        <v>606</v>
      </c>
      <c r="B392" s="86" t="s">
        <v>531</v>
      </c>
      <c r="C392" s="81">
        <v>120</v>
      </c>
      <c r="D392" s="128">
        <v>2506.1999999999998</v>
      </c>
      <c r="E392" s="128">
        <v>2506.16</v>
      </c>
      <c r="F392" s="163">
        <f t="shared" si="39"/>
        <v>99.998403958183701</v>
      </c>
      <c r="G392" s="63"/>
    </row>
    <row r="393" spans="1:7" ht="31.5">
      <c r="A393" s="82" t="s">
        <v>311</v>
      </c>
      <c r="B393" s="86" t="s">
        <v>531</v>
      </c>
      <c r="C393" s="81">
        <v>200</v>
      </c>
      <c r="D393" s="128">
        <f t="shared" si="40"/>
        <v>115.8</v>
      </c>
      <c r="E393" s="128">
        <f t="shared" si="40"/>
        <v>115.8</v>
      </c>
      <c r="F393" s="163">
        <f t="shared" si="39"/>
        <v>100</v>
      </c>
      <c r="G393" s="58"/>
    </row>
    <row r="394" spans="1:7" ht="31.5">
      <c r="A394" s="82" t="s">
        <v>15</v>
      </c>
      <c r="B394" s="86" t="s">
        <v>531</v>
      </c>
      <c r="C394" s="81">
        <v>240</v>
      </c>
      <c r="D394" s="128">
        <v>115.8</v>
      </c>
      <c r="E394" s="128">
        <v>115.8</v>
      </c>
      <c r="F394" s="163">
        <f t="shared" si="39"/>
        <v>100</v>
      </c>
      <c r="G394" s="58"/>
    </row>
    <row r="395" spans="1:7" ht="15.75">
      <c r="A395" s="82" t="s">
        <v>606</v>
      </c>
      <c r="B395" s="86" t="s">
        <v>531</v>
      </c>
      <c r="C395" s="81">
        <v>240</v>
      </c>
      <c r="D395" s="128">
        <v>115.8</v>
      </c>
      <c r="E395" s="128">
        <v>115.8</v>
      </c>
      <c r="F395" s="163">
        <f t="shared" si="39"/>
        <v>100</v>
      </c>
      <c r="G395" s="63"/>
    </row>
    <row r="396" spans="1:7" ht="31.5">
      <c r="A396" s="79" t="s">
        <v>355</v>
      </c>
      <c r="B396" s="80" t="s">
        <v>109</v>
      </c>
      <c r="C396" s="94"/>
      <c r="D396" s="128">
        <f>SUM(D397)</f>
        <v>1981</v>
      </c>
      <c r="E396" s="128">
        <f>SUM(E397)</f>
        <v>1981</v>
      </c>
      <c r="F396" s="163">
        <f t="shared" si="39"/>
        <v>100</v>
      </c>
      <c r="G396" s="58"/>
    </row>
    <row r="397" spans="1:7" ht="47.25">
      <c r="A397" s="79" t="s">
        <v>110</v>
      </c>
      <c r="B397" s="80" t="s">
        <v>111</v>
      </c>
      <c r="C397" s="94"/>
      <c r="D397" s="128">
        <f>SUM(D398)</f>
        <v>1981</v>
      </c>
      <c r="E397" s="128">
        <f>SUM(E398)</f>
        <v>1981</v>
      </c>
      <c r="F397" s="163">
        <f t="shared" si="39"/>
        <v>100</v>
      </c>
      <c r="G397" s="58"/>
    </row>
    <row r="398" spans="1:7" ht="66" customHeight="1">
      <c r="A398" s="102" t="s">
        <v>112</v>
      </c>
      <c r="B398" s="80" t="s">
        <v>356</v>
      </c>
      <c r="C398" s="81"/>
      <c r="D398" s="128">
        <f>SUM(D400,D402)</f>
        <v>1981</v>
      </c>
      <c r="E398" s="128">
        <f>SUM(E400,E402)</f>
        <v>1981</v>
      </c>
      <c r="F398" s="163">
        <f t="shared" si="39"/>
        <v>100</v>
      </c>
      <c r="G398" s="58"/>
    </row>
    <row r="399" spans="1:7" ht="63">
      <c r="A399" s="82" t="s">
        <v>43</v>
      </c>
      <c r="B399" s="80" t="s">
        <v>356</v>
      </c>
      <c r="C399" s="81">
        <v>100</v>
      </c>
      <c r="D399" s="128">
        <f>SUM(D400)</f>
        <v>1847.7</v>
      </c>
      <c r="E399" s="128">
        <f>SUM(E400)</f>
        <v>1847.7</v>
      </c>
      <c r="F399" s="163">
        <f t="shared" si="39"/>
        <v>100</v>
      </c>
      <c r="G399" s="58"/>
    </row>
    <row r="400" spans="1:7" ht="31.5">
      <c r="A400" s="82" t="s">
        <v>62</v>
      </c>
      <c r="B400" s="80" t="s">
        <v>356</v>
      </c>
      <c r="C400" s="81">
        <v>120</v>
      </c>
      <c r="D400" s="128">
        <v>1847.7</v>
      </c>
      <c r="E400" s="128">
        <v>1847.7</v>
      </c>
      <c r="F400" s="163">
        <f t="shared" si="39"/>
        <v>100</v>
      </c>
      <c r="G400" s="58"/>
    </row>
    <row r="401" spans="1:7" ht="15.75">
      <c r="A401" s="79" t="s">
        <v>113</v>
      </c>
      <c r="B401" s="80" t="s">
        <v>356</v>
      </c>
      <c r="C401" s="81">
        <v>120</v>
      </c>
      <c r="D401" s="128">
        <v>1847.7</v>
      </c>
      <c r="E401" s="128">
        <v>1847.7</v>
      </c>
      <c r="F401" s="163">
        <f t="shared" si="39"/>
        <v>100</v>
      </c>
      <c r="G401" s="58"/>
    </row>
    <row r="402" spans="1:7" ht="31.5">
      <c r="A402" s="82" t="s">
        <v>311</v>
      </c>
      <c r="B402" s="80" t="s">
        <v>356</v>
      </c>
      <c r="C402" s="81">
        <v>200</v>
      </c>
      <c r="D402" s="128">
        <f>SUM(D403)</f>
        <v>133.30000000000001</v>
      </c>
      <c r="E402" s="128">
        <f>SUM(E403)</f>
        <v>133.30000000000001</v>
      </c>
      <c r="F402" s="163">
        <f t="shared" si="39"/>
        <v>100</v>
      </c>
      <c r="G402" s="58"/>
    </row>
    <row r="403" spans="1:7" ht="31.5">
      <c r="A403" s="82" t="s">
        <v>15</v>
      </c>
      <c r="B403" s="80" t="s">
        <v>356</v>
      </c>
      <c r="C403" s="81">
        <v>240</v>
      </c>
      <c r="D403" s="128">
        <v>133.30000000000001</v>
      </c>
      <c r="E403" s="128">
        <v>133.30000000000001</v>
      </c>
      <c r="F403" s="163">
        <f t="shared" si="39"/>
        <v>100</v>
      </c>
      <c r="G403" s="58"/>
    </row>
    <row r="404" spans="1:7" ht="15.75">
      <c r="A404" s="82" t="s">
        <v>186</v>
      </c>
      <c r="B404" s="80" t="s">
        <v>356</v>
      </c>
      <c r="C404" s="81">
        <v>240</v>
      </c>
      <c r="D404" s="128">
        <v>133.30000000000001</v>
      </c>
      <c r="E404" s="128">
        <v>133.30000000000001</v>
      </c>
      <c r="F404" s="163">
        <f t="shared" si="39"/>
        <v>100</v>
      </c>
      <c r="G404" s="58"/>
    </row>
    <row r="405" spans="1:7" ht="47.25">
      <c r="A405" s="79" t="s">
        <v>357</v>
      </c>
      <c r="B405" s="80" t="s">
        <v>114</v>
      </c>
      <c r="C405" s="91"/>
      <c r="D405" s="128">
        <f>SUM(D406)</f>
        <v>5333.3600000000006</v>
      </c>
      <c r="E405" s="128">
        <f>SUM(E406)</f>
        <v>5323.1943899999997</v>
      </c>
      <c r="F405" s="163">
        <f t="shared" si="39"/>
        <v>99.80939576552116</v>
      </c>
      <c r="G405" s="58"/>
    </row>
    <row r="406" spans="1:7" ht="51" customHeight="1">
      <c r="A406" s="79" t="s">
        <v>118</v>
      </c>
      <c r="B406" s="80" t="s">
        <v>115</v>
      </c>
      <c r="C406" s="91"/>
      <c r="D406" s="128">
        <f>SUM(D407,D410)</f>
        <v>5333.3600000000006</v>
      </c>
      <c r="E406" s="128">
        <f>SUM(E407,E410)</f>
        <v>5323.1943899999997</v>
      </c>
      <c r="F406" s="163">
        <f t="shared" si="39"/>
        <v>99.80939576552116</v>
      </c>
      <c r="G406" s="58"/>
    </row>
    <row r="407" spans="1:7" ht="31.5">
      <c r="A407" s="79" t="s">
        <v>119</v>
      </c>
      <c r="B407" s="80" t="s">
        <v>358</v>
      </c>
      <c r="C407" s="94"/>
      <c r="D407" s="128">
        <f>SUM(D408)</f>
        <v>170.26</v>
      </c>
      <c r="E407" s="128">
        <f>SUM(E408)</f>
        <v>160.13220000000001</v>
      </c>
      <c r="F407" s="163">
        <f t="shared" si="39"/>
        <v>94.051568189827336</v>
      </c>
      <c r="G407" s="58"/>
    </row>
    <row r="408" spans="1:7" ht="31.5">
      <c r="A408" s="82" t="s">
        <v>311</v>
      </c>
      <c r="B408" s="80" t="s">
        <v>358</v>
      </c>
      <c r="C408" s="81">
        <v>200</v>
      </c>
      <c r="D408" s="128">
        <f>SUM(D409)</f>
        <v>170.26</v>
      </c>
      <c r="E408" s="128">
        <f>SUM(E409)</f>
        <v>160.13220000000001</v>
      </c>
      <c r="F408" s="163">
        <f t="shared" si="39"/>
        <v>94.051568189827336</v>
      </c>
      <c r="G408" s="58"/>
    </row>
    <row r="409" spans="1:7" ht="31.5">
      <c r="A409" s="82" t="s">
        <v>15</v>
      </c>
      <c r="B409" s="80" t="s">
        <v>358</v>
      </c>
      <c r="C409" s="81">
        <v>240</v>
      </c>
      <c r="D409" s="128">
        <v>170.26</v>
      </c>
      <c r="E409" s="128">
        <v>160.13220000000001</v>
      </c>
      <c r="F409" s="163">
        <f t="shared" si="39"/>
        <v>94.051568189827336</v>
      </c>
      <c r="G409" s="58"/>
    </row>
    <row r="410" spans="1:7" ht="31.5">
      <c r="A410" s="79" t="s">
        <v>120</v>
      </c>
      <c r="B410" s="80" t="s">
        <v>359</v>
      </c>
      <c r="C410" s="91"/>
      <c r="D410" s="128">
        <f t="shared" ref="D410:E411" si="41">SUM(D411)</f>
        <v>5163.1000000000004</v>
      </c>
      <c r="E410" s="128">
        <f t="shared" si="41"/>
        <v>5163.0621899999996</v>
      </c>
      <c r="F410" s="163">
        <f t="shared" si="39"/>
        <v>99.999267688016886</v>
      </c>
      <c r="G410" s="58"/>
    </row>
    <row r="411" spans="1:7" ht="15.75">
      <c r="A411" s="79" t="s">
        <v>121</v>
      </c>
      <c r="B411" s="80" t="s">
        <v>359</v>
      </c>
      <c r="C411" s="91" t="s">
        <v>122</v>
      </c>
      <c r="D411" s="128">
        <f t="shared" si="41"/>
        <v>5163.1000000000004</v>
      </c>
      <c r="E411" s="128">
        <f t="shared" si="41"/>
        <v>5163.0621899999996</v>
      </c>
      <c r="F411" s="163">
        <f t="shared" si="39"/>
        <v>99.999267688016886</v>
      </c>
      <c r="G411" s="58"/>
    </row>
    <row r="412" spans="1:7" ht="31.5">
      <c r="A412" s="103" t="s">
        <v>123</v>
      </c>
      <c r="B412" s="80" t="s">
        <v>359</v>
      </c>
      <c r="C412" s="91" t="s">
        <v>124</v>
      </c>
      <c r="D412" s="128">
        <v>5163.1000000000004</v>
      </c>
      <c r="E412" s="128">
        <v>5163.0621899999996</v>
      </c>
      <c r="F412" s="163">
        <f t="shared" si="39"/>
        <v>99.999267688016886</v>
      </c>
      <c r="G412" s="58"/>
    </row>
    <row r="413" spans="1:7" ht="31.5">
      <c r="A413" s="79" t="s">
        <v>360</v>
      </c>
      <c r="B413" s="86" t="s">
        <v>125</v>
      </c>
      <c r="C413" s="77"/>
      <c r="D413" s="128">
        <f>SUM(D414)</f>
        <v>73383.489999999991</v>
      </c>
      <c r="E413" s="128">
        <f>SUM(E414)</f>
        <v>72781.072830000005</v>
      </c>
      <c r="F413" s="163">
        <f t="shared" si="39"/>
        <v>99.179083510473561</v>
      </c>
      <c r="G413" s="58"/>
    </row>
    <row r="414" spans="1:7" ht="31.5">
      <c r="A414" s="79" t="s">
        <v>137</v>
      </c>
      <c r="B414" s="80" t="s">
        <v>127</v>
      </c>
      <c r="C414" s="77"/>
      <c r="D414" s="128">
        <f>SUM(D415,D419,D424,D431,D436,D441,)</f>
        <v>73383.489999999991</v>
      </c>
      <c r="E414" s="128">
        <f>SUM(E415,E419,E424,E431,E436,E441,)</f>
        <v>72781.072830000005</v>
      </c>
      <c r="F414" s="163">
        <f t="shared" si="39"/>
        <v>99.179083510473561</v>
      </c>
      <c r="G414" s="58"/>
    </row>
    <row r="415" spans="1:7" ht="31.5">
      <c r="A415" s="98" t="s">
        <v>138</v>
      </c>
      <c r="B415" s="80" t="s">
        <v>361</v>
      </c>
      <c r="C415" s="81"/>
      <c r="D415" s="128">
        <f>SUM(D416)</f>
        <v>36985.99</v>
      </c>
      <c r="E415" s="128">
        <f>SUM(E416)</f>
        <v>36668.57</v>
      </c>
      <c r="F415" s="163">
        <f t="shared" si="39"/>
        <v>99.141783145455904</v>
      </c>
      <c r="G415" s="58"/>
    </row>
    <row r="416" spans="1:7" ht="31.5">
      <c r="A416" s="85" t="s">
        <v>28</v>
      </c>
      <c r="B416" s="80" t="s">
        <v>361</v>
      </c>
      <c r="C416" s="77">
        <v>600</v>
      </c>
      <c r="D416" s="128">
        <f>SUM(D417)</f>
        <v>36985.99</v>
      </c>
      <c r="E416" s="128">
        <f>SUM(E417)</f>
        <v>36668.57</v>
      </c>
      <c r="F416" s="163">
        <f t="shared" si="39"/>
        <v>99.141783145455904</v>
      </c>
      <c r="G416" s="58"/>
    </row>
    <row r="417" spans="1:7" ht="15.75">
      <c r="A417" s="85" t="s">
        <v>51</v>
      </c>
      <c r="B417" s="80" t="s">
        <v>361</v>
      </c>
      <c r="C417" s="77">
        <v>610</v>
      </c>
      <c r="D417" s="128">
        <f>SUM(D418,)</f>
        <v>36985.99</v>
      </c>
      <c r="E417" s="128">
        <f>SUM(E418,)</f>
        <v>36668.57</v>
      </c>
      <c r="F417" s="163">
        <f t="shared" si="39"/>
        <v>99.141783145455904</v>
      </c>
      <c r="G417" s="58"/>
    </row>
    <row r="418" spans="1:7" ht="47.25">
      <c r="A418" s="85" t="s">
        <v>57</v>
      </c>
      <c r="B418" s="80" t="s">
        <v>361</v>
      </c>
      <c r="C418" s="77">
        <v>611</v>
      </c>
      <c r="D418" s="128">
        <v>36985.99</v>
      </c>
      <c r="E418" s="128">
        <v>36668.57</v>
      </c>
      <c r="F418" s="163">
        <f t="shared" si="39"/>
        <v>99.141783145455904</v>
      </c>
      <c r="G418" s="58"/>
    </row>
    <row r="419" spans="1:7" ht="15.75">
      <c r="A419" s="98" t="s">
        <v>139</v>
      </c>
      <c r="B419" s="80" t="s">
        <v>362</v>
      </c>
      <c r="C419" s="77"/>
      <c r="D419" s="128">
        <f>SUM(D420,D422,)</f>
        <v>9913.5</v>
      </c>
      <c r="E419" s="128">
        <f>SUM(E420,E422,)</f>
        <v>9762.4614000000001</v>
      </c>
      <c r="F419" s="163">
        <f t="shared" si="39"/>
        <v>98.47643516417007</v>
      </c>
      <c r="G419" s="58"/>
    </row>
    <row r="420" spans="1:7" ht="63">
      <c r="A420" s="82" t="s">
        <v>43</v>
      </c>
      <c r="B420" s="80" t="s">
        <v>362</v>
      </c>
      <c r="C420" s="81">
        <v>100</v>
      </c>
      <c r="D420" s="128">
        <f>SUM(D421)</f>
        <v>9452.4</v>
      </c>
      <c r="E420" s="128">
        <f>SUM(E421)</f>
        <v>9330.4838999999993</v>
      </c>
      <c r="F420" s="163">
        <f t="shared" si="39"/>
        <v>98.710210105370052</v>
      </c>
      <c r="G420" s="58"/>
    </row>
    <row r="421" spans="1:7" ht="15.75">
      <c r="A421" s="82" t="s">
        <v>44</v>
      </c>
      <c r="B421" s="80" t="s">
        <v>362</v>
      </c>
      <c r="C421" s="81">
        <v>110</v>
      </c>
      <c r="D421" s="128">
        <v>9452.4</v>
      </c>
      <c r="E421" s="128">
        <v>9330.4838999999993</v>
      </c>
      <c r="F421" s="163">
        <f t="shared" si="39"/>
        <v>98.710210105370052</v>
      </c>
      <c r="G421" s="58"/>
    </row>
    <row r="422" spans="1:7" ht="31.5">
      <c r="A422" s="82" t="s">
        <v>311</v>
      </c>
      <c r="B422" s="80" t="s">
        <v>362</v>
      </c>
      <c r="C422" s="81">
        <v>200</v>
      </c>
      <c r="D422" s="128">
        <f>SUM(D423)</f>
        <v>461.1</v>
      </c>
      <c r="E422" s="128">
        <f>SUM(E423)</f>
        <v>431.97750000000002</v>
      </c>
      <c r="F422" s="163">
        <f t="shared" si="39"/>
        <v>93.684124918672737</v>
      </c>
      <c r="G422" s="58"/>
    </row>
    <row r="423" spans="1:7" ht="31.5">
      <c r="A423" s="82" t="s">
        <v>15</v>
      </c>
      <c r="B423" s="80" t="s">
        <v>362</v>
      </c>
      <c r="C423" s="81">
        <v>240</v>
      </c>
      <c r="D423" s="128">
        <v>461.1</v>
      </c>
      <c r="E423" s="128">
        <v>431.97750000000002</v>
      </c>
      <c r="F423" s="163">
        <f t="shared" si="39"/>
        <v>93.684124918672737</v>
      </c>
      <c r="G423" s="58"/>
    </row>
    <row r="424" spans="1:7" ht="47.25">
      <c r="A424" s="98" t="s">
        <v>140</v>
      </c>
      <c r="B424" s="80" t="s">
        <v>363</v>
      </c>
      <c r="C424" s="81"/>
      <c r="D424" s="128">
        <f>SUM(D425,D427,D429)</f>
        <v>16049.93</v>
      </c>
      <c r="E424" s="128">
        <f>SUM(E425,E427,E429)</f>
        <v>15933.226609999998</v>
      </c>
      <c r="F424" s="163">
        <f t="shared" si="39"/>
        <v>99.272872903495511</v>
      </c>
      <c r="G424" s="58"/>
    </row>
    <row r="425" spans="1:7" ht="63">
      <c r="A425" s="82" t="s">
        <v>43</v>
      </c>
      <c r="B425" s="80" t="s">
        <v>363</v>
      </c>
      <c r="C425" s="81">
        <v>100</v>
      </c>
      <c r="D425" s="128">
        <f>SUM(D426)</f>
        <v>15516.2</v>
      </c>
      <c r="E425" s="128">
        <f>SUM(E426)</f>
        <v>15479.046039999999</v>
      </c>
      <c r="F425" s="163">
        <f t="shared" si="39"/>
        <v>99.760547298952048</v>
      </c>
      <c r="G425" s="58"/>
    </row>
    <row r="426" spans="1:7" ht="15.75">
      <c r="A426" s="82" t="s">
        <v>44</v>
      </c>
      <c r="B426" s="80" t="s">
        <v>363</v>
      </c>
      <c r="C426" s="81">
        <v>110</v>
      </c>
      <c r="D426" s="128">
        <v>15516.2</v>
      </c>
      <c r="E426" s="128">
        <v>15479.046039999999</v>
      </c>
      <c r="F426" s="163">
        <f t="shared" si="39"/>
        <v>99.760547298952048</v>
      </c>
      <c r="G426" s="58"/>
    </row>
    <row r="427" spans="1:7" ht="31.5">
      <c r="A427" s="82" t="s">
        <v>311</v>
      </c>
      <c r="B427" s="80" t="s">
        <v>363</v>
      </c>
      <c r="C427" s="81">
        <v>200</v>
      </c>
      <c r="D427" s="128">
        <f>SUM(D428)</f>
        <v>532.73</v>
      </c>
      <c r="E427" s="128">
        <f>SUM(E428)</f>
        <v>453.38056999999998</v>
      </c>
      <c r="F427" s="163">
        <f t="shared" si="39"/>
        <v>85.105132055637938</v>
      </c>
      <c r="G427" s="58"/>
    </row>
    <row r="428" spans="1:7" ht="31.5">
      <c r="A428" s="82" t="s">
        <v>15</v>
      </c>
      <c r="B428" s="80" t="s">
        <v>363</v>
      </c>
      <c r="C428" s="81">
        <v>240</v>
      </c>
      <c r="D428" s="128">
        <v>532.73</v>
      </c>
      <c r="E428" s="128">
        <v>453.38056999999998</v>
      </c>
      <c r="F428" s="163">
        <f t="shared" si="39"/>
        <v>85.105132055637938</v>
      </c>
      <c r="G428" s="58"/>
    </row>
    <row r="429" spans="1:7" ht="15.75">
      <c r="A429" s="82" t="s">
        <v>7</v>
      </c>
      <c r="B429" s="80" t="s">
        <v>363</v>
      </c>
      <c r="C429" s="81">
        <v>800</v>
      </c>
      <c r="D429" s="128">
        <f>SUM(D430)</f>
        <v>1</v>
      </c>
      <c r="E429" s="128">
        <f>SUM(E430)</f>
        <v>0.8</v>
      </c>
      <c r="F429" s="163">
        <f t="shared" si="39"/>
        <v>80</v>
      </c>
      <c r="G429" s="63"/>
    </row>
    <row r="430" spans="1:7" ht="15.75">
      <c r="A430" s="82" t="s">
        <v>46</v>
      </c>
      <c r="B430" s="80" t="s">
        <v>363</v>
      </c>
      <c r="C430" s="81">
        <v>850</v>
      </c>
      <c r="D430" s="128">
        <v>1</v>
      </c>
      <c r="E430" s="128">
        <v>0.8</v>
      </c>
      <c r="F430" s="163">
        <f t="shared" si="39"/>
        <v>80</v>
      </c>
      <c r="G430" s="63"/>
    </row>
    <row r="431" spans="1:7" ht="31.5">
      <c r="A431" s="85" t="s">
        <v>654</v>
      </c>
      <c r="B431" s="80" t="s">
        <v>661</v>
      </c>
      <c r="C431" s="94"/>
      <c r="D431" s="128">
        <f>SUM(D432,D434)</f>
        <v>6010.2300000000005</v>
      </c>
      <c r="E431" s="128">
        <f>SUM(E432,E434)</f>
        <v>6000.8964299999998</v>
      </c>
      <c r="F431" s="163">
        <f t="shared" si="39"/>
        <v>99.844705277501845</v>
      </c>
      <c r="G431" s="63"/>
    </row>
    <row r="432" spans="1:7" ht="63">
      <c r="A432" s="79" t="s">
        <v>43</v>
      </c>
      <c r="B432" s="80" t="s">
        <v>661</v>
      </c>
      <c r="C432" s="81">
        <v>100</v>
      </c>
      <c r="D432" s="128">
        <f t="shared" ref="D432:E432" si="42">SUM(D433)</f>
        <v>5179.1400000000003</v>
      </c>
      <c r="E432" s="128">
        <f t="shared" si="42"/>
        <v>5179.0779599999996</v>
      </c>
      <c r="F432" s="163">
        <f t="shared" si="39"/>
        <v>99.998802117726086</v>
      </c>
      <c r="G432" s="63"/>
    </row>
    <row r="433" spans="1:7" ht="15.75">
      <c r="A433" s="82" t="s">
        <v>44</v>
      </c>
      <c r="B433" s="80" t="s">
        <v>661</v>
      </c>
      <c r="C433" s="81">
        <v>110</v>
      </c>
      <c r="D433" s="128">
        <v>5179.1400000000003</v>
      </c>
      <c r="E433" s="128">
        <v>5179.0779599999996</v>
      </c>
      <c r="F433" s="163">
        <f t="shared" si="39"/>
        <v>99.998802117726086</v>
      </c>
      <c r="G433" s="63"/>
    </row>
    <row r="434" spans="1:7" ht="31.5">
      <c r="A434" s="82" t="s">
        <v>311</v>
      </c>
      <c r="B434" s="80" t="s">
        <v>661</v>
      </c>
      <c r="C434" s="94">
        <v>200</v>
      </c>
      <c r="D434" s="128">
        <f t="shared" ref="D434:E434" si="43">SUM(D435)</f>
        <v>831.09</v>
      </c>
      <c r="E434" s="128">
        <f t="shared" si="43"/>
        <v>821.81847000000005</v>
      </c>
      <c r="F434" s="163">
        <f t="shared" si="39"/>
        <v>98.88441324044328</v>
      </c>
      <c r="G434" s="63"/>
    </row>
    <row r="435" spans="1:7" ht="31.5">
      <c r="A435" s="85" t="s">
        <v>15</v>
      </c>
      <c r="B435" s="80" t="s">
        <v>661</v>
      </c>
      <c r="C435" s="94">
        <v>240</v>
      </c>
      <c r="D435" s="128">
        <v>831.09</v>
      </c>
      <c r="E435" s="128">
        <v>821.81847000000005</v>
      </c>
      <c r="F435" s="163">
        <f t="shared" si="39"/>
        <v>98.88441324044328</v>
      </c>
      <c r="G435" s="63"/>
    </row>
    <row r="436" spans="1:7" ht="47.25">
      <c r="A436" s="85" t="s">
        <v>690</v>
      </c>
      <c r="B436" s="80" t="s">
        <v>689</v>
      </c>
      <c r="C436" s="94"/>
      <c r="D436" s="128">
        <f>SUM(D437,D439,)</f>
        <v>3973.2000000000003</v>
      </c>
      <c r="E436" s="128">
        <f>SUM(E437,E439,)</f>
        <v>3965.2783900000004</v>
      </c>
      <c r="F436" s="163">
        <f t="shared" si="39"/>
        <v>99.800623930333231</v>
      </c>
      <c r="G436" s="63"/>
    </row>
    <row r="437" spans="1:7" ht="63">
      <c r="A437" s="79" t="s">
        <v>43</v>
      </c>
      <c r="B437" s="80" t="s">
        <v>689</v>
      </c>
      <c r="C437" s="81">
        <v>100</v>
      </c>
      <c r="D437" s="128">
        <f t="shared" ref="D437:E437" si="44">SUM(D438)</f>
        <v>3805.9</v>
      </c>
      <c r="E437" s="128">
        <f t="shared" si="44"/>
        <v>3797.9783900000002</v>
      </c>
      <c r="F437" s="163">
        <f t="shared" si="39"/>
        <v>99.791859744081563</v>
      </c>
      <c r="G437" s="63"/>
    </row>
    <row r="438" spans="1:7" ht="15.75">
      <c r="A438" s="82" t="s">
        <v>44</v>
      </c>
      <c r="B438" s="80" t="s">
        <v>689</v>
      </c>
      <c r="C438" s="81">
        <v>110</v>
      </c>
      <c r="D438" s="128">
        <v>3805.9</v>
      </c>
      <c r="E438" s="128">
        <v>3797.9783900000002</v>
      </c>
      <c r="F438" s="163">
        <f t="shared" si="39"/>
        <v>99.791859744081563</v>
      </c>
      <c r="G438" s="63"/>
    </row>
    <row r="439" spans="1:7" ht="31.5">
      <c r="A439" s="82" t="s">
        <v>311</v>
      </c>
      <c r="B439" s="80" t="s">
        <v>689</v>
      </c>
      <c r="C439" s="94">
        <v>200</v>
      </c>
      <c r="D439" s="128">
        <f t="shared" ref="D439" si="45">SUM(D440)</f>
        <v>167.3</v>
      </c>
      <c r="E439" s="128">
        <f>SUM(E440)</f>
        <v>167.3</v>
      </c>
      <c r="F439" s="163">
        <f t="shared" ref="F439:F498" si="46">SUM(E439/D439*100)</f>
        <v>100</v>
      </c>
      <c r="G439" s="63"/>
    </row>
    <row r="440" spans="1:7" ht="31.5">
      <c r="A440" s="85" t="s">
        <v>15</v>
      </c>
      <c r="B440" s="80" t="s">
        <v>689</v>
      </c>
      <c r="C440" s="94">
        <v>240</v>
      </c>
      <c r="D440" s="128">
        <v>167.3</v>
      </c>
      <c r="E440" s="128">
        <v>167.3</v>
      </c>
      <c r="F440" s="163">
        <f t="shared" si="46"/>
        <v>100</v>
      </c>
      <c r="G440" s="63"/>
    </row>
    <row r="441" spans="1:7" ht="63">
      <c r="A441" s="82" t="s">
        <v>227</v>
      </c>
      <c r="B441" s="80" t="s">
        <v>662</v>
      </c>
      <c r="C441" s="81"/>
      <c r="D441" s="128">
        <f t="shared" ref="D441:E443" si="47">SUM(D442)</f>
        <v>450.64</v>
      </c>
      <c r="E441" s="128">
        <f t="shared" si="47"/>
        <v>450.64</v>
      </c>
      <c r="F441" s="163">
        <f t="shared" si="46"/>
        <v>100</v>
      </c>
      <c r="G441" s="63"/>
    </row>
    <row r="442" spans="1:7" ht="63">
      <c r="A442" s="79" t="s">
        <v>43</v>
      </c>
      <c r="B442" s="80" t="s">
        <v>662</v>
      </c>
      <c r="C442" s="81">
        <v>100</v>
      </c>
      <c r="D442" s="128">
        <f t="shared" si="47"/>
        <v>450.64</v>
      </c>
      <c r="E442" s="128">
        <f t="shared" si="47"/>
        <v>450.64</v>
      </c>
      <c r="F442" s="163">
        <f t="shared" si="46"/>
        <v>100</v>
      </c>
      <c r="G442" s="63"/>
    </row>
    <row r="443" spans="1:7" ht="15.75">
      <c r="A443" s="82" t="s">
        <v>44</v>
      </c>
      <c r="B443" s="80" t="s">
        <v>662</v>
      </c>
      <c r="C443" s="81">
        <v>110</v>
      </c>
      <c r="D443" s="128">
        <v>450.64</v>
      </c>
      <c r="E443" s="128">
        <f t="shared" si="47"/>
        <v>450.64</v>
      </c>
      <c r="F443" s="163">
        <f t="shared" si="46"/>
        <v>100</v>
      </c>
      <c r="G443" s="63"/>
    </row>
    <row r="444" spans="1:7" ht="15.75">
      <c r="A444" s="82" t="s">
        <v>186</v>
      </c>
      <c r="B444" s="80" t="s">
        <v>662</v>
      </c>
      <c r="C444" s="81">
        <v>110</v>
      </c>
      <c r="D444" s="128">
        <v>450.64</v>
      </c>
      <c r="E444" s="128">
        <v>450.64</v>
      </c>
      <c r="F444" s="163">
        <f t="shared" si="46"/>
        <v>100</v>
      </c>
      <c r="G444" s="63"/>
    </row>
    <row r="445" spans="1:7" ht="31.5">
      <c r="A445" s="98" t="s">
        <v>364</v>
      </c>
      <c r="B445" s="86" t="s">
        <v>132</v>
      </c>
      <c r="C445" s="104"/>
      <c r="D445" s="128">
        <f t="shared" ref="D445:E448" si="48">SUM(D446)</f>
        <v>89</v>
      </c>
      <c r="E445" s="128">
        <f t="shared" si="48"/>
        <v>89</v>
      </c>
      <c r="F445" s="163">
        <f t="shared" si="46"/>
        <v>100</v>
      </c>
      <c r="G445" s="58"/>
    </row>
    <row r="446" spans="1:7" ht="31.5">
      <c r="A446" s="98" t="s">
        <v>141</v>
      </c>
      <c r="B446" s="86" t="s">
        <v>134</v>
      </c>
      <c r="C446" s="104"/>
      <c r="D446" s="128">
        <f t="shared" si="48"/>
        <v>89</v>
      </c>
      <c r="E446" s="128">
        <f t="shared" si="48"/>
        <v>89</v>
      </c>
      <c r="F446" s="163">
        <f t="shared" si="46"/>
        <v>100</v>
      </c>
      <c r="G446" s="58"/>
    </row>
    <row r="447" spans="1:7" ht="31.5">
      <c r="A447" s="98" t="s">
        <v>142</v>
      </c>
      <c r="B447" s="86" t="s">
        <v>365</v>
      </c>
      <c r="C447" s="104"/>
      <c r="D447" s="128">
        <f t="shared" si="48"/>
        <v>89</v>
      </c>
      <c r="E447" s="128">
        <f t="shared" si="48"/>
        <v>89</v>
      </c>
      <c r="F447" s="163">
        <f t="shared" si="46"/>
        <v>100</v>
      </c>
      <c r="G447" s="58"/>
    </row>
    <row r="448" spans="1:7" ht="31.5">
      <c r="A448" s="82" t="s">
        <v>311</v>
      </c>
      <c r="B448" s="86" t="s">
        <v>365</v>
      </c>
      <c r="C448" s="81">
        <v>200</v>
      </c>
      <c r="D448" s="128">
        <f t="shared" si="48"/>
        <v>89</v>
      </c>
      <c r="E448" s="128">
        <f t="shared" si="48"/>
        <v>89</v>
      </c>
      <c r="F448" s="163">
        <f t="shared" si="46"/>
        <v>100</v>
      </c>
      <c r="G448" s="58"/>
    </row>
    <row r="449" spans="1:7" ht="31.5">
      <c r="A449" s="82" t="s">
        <v>15</v>
      </c>
      <c r="B449" s="86" t="s">
        <v>365</v>
      </c>
      <c r="C449" s="81">
        <v>240</v>
      </c>
      <c r="D449" s="134">
        <v>89</v>
      </c>
      <c r="E449" s="134">
        <v>89</v>
      </c>
      <c r="F449" s="163">
        <f t="shared" si="46"/>
        <v>100</v>
      </c>
      <c r="G449" s="62"/>
    </row>
    <row r="450" spans="1:7" ht="33" customHeight="1">
      <c r="A450" s="74" t="s">
        <v>366</v>
      </c>
      <c r="B450" s="75" t="s">
        <v>143</v>
      </c>
      <c r="C450" s="105"/>
      <c r="D450" s="122">
        <f t="shared" ref="D450:E453" si="49">SUM(D451)</f>
        <v>4338.58</v>
      </c>
      <c r="E450" s="122">
        <f t="shared" si="49"/>
        <v>4097.8839600000001</v>
      </c>
      <c r="F450" s="162">
        <f t="shared" si="46"/>
        <v>94.452193113875964</v>
      </c>
      <c r="G450" s="58"/>
    </row>
    <row r="451" spans="1:7" ht="31.5">
      <c r="A451" s="79" t="s">
        <v>144</v>
      </c>
      <c r="B451" s="86" t="s">
        <v>145</v>
      </c>
      <c r="C451" s="87"/>
      <c r="D451" s="128">
        <f>SUM(D452,D455,D458,D461,D465)</f>
        <v>4338.58</v>
      </c>
      <c r="E451" s="128">
        <f>SUM(E452,E455,E458,E461,E465)</f>
        <v>4097.8839600000001</v>
      </c>
      <c r="F451" s="163">
        <f t="shared" si="46"/>
        <v>94.452193113875964</v>
      </c>
      <c r="G451" s="58"/>
    </row>
    <row r="452" spans="1:7" ht="31.5">
      <c r="A452" s="79" t="s">
        <v>146</v>
      </c>
      <c r="B452" s="86" t="s">
        <v>147</v>
      </c>
      <c r="C452" s="87"/>
      <c r="D452" s="128">
        <f t="shared" si="49"/>
        <v>244.49</v>
      </c>
      <c r="E452" s="128">
        <f t="shared" si="49"/>
        <v>215.07741999999999</v>
      </c>
      <c r="F452" s="163">
        <f t="shared" si="46"/>
        <v>87.969822896641986</v>
      </c>
      <c r="G452" s="58"/>
    </row>
    <row r="453" spans="1:7" ht="31.5">
      <c r="A453" s="82" t="s">
        <v>311</v>
      </c>
      <c r="B453" s="86" t="s">
        <v>147</v>
      </c>
      <c r="C453" s="81">
        <v>200</v>
      </c>
      <c r="D453" s="128">
        <f t="shared" si="49"/>
        <v>244.49</v>
      </c>
      <c r="E453" s="128">
        <f t="shared" si="49"/>
        <v>215.07741999999999</v>
      </c>
      <c r="F453" s="163">
        <f t="shared" si="46"/>
        <v>87.969822896641986</v>
      </c>
      <c r="G453" s="58"/>
    </row>
    <row r="454" spans="1:7" ht="31.5">
      <c r="A454" s="82" t="s">
        <v>15</v>
      </c>
      <c r="B454" s="86" t="s">
        <v>147</v>
      </c>
      <c r="C454" s="81">
        <v>240</v>
      </c>
      <c r="D454" s="128">
        <v>244.49</v>
      </c>
      <c r="E454" s="128">
        <v>215.07741999999999</v>
      </c>
      <c r="F454" s="163">
        <f t="shared" si="46"/>
        <v>87.969822896641986</v>
      </c>
      <c r="G454" s="58"/>
    </row>
    <row r="455" spans="1:7" ht="15.75">
      <c r="A455" s="79" t="s">
        <v>148</v>
      </c>
      <c r="B455" s="86" t="s">
        <v>149</v>
      </c>
      <c r="C455" s="81"/>
      <c r="D455" s="128">
        <f>SUM(D456)</f>
        <v>42.63</v>
      </c>
      <c r="E455" s="128">
        <f>SUM(E456)</f>
        <v>42.63</v>
      </c>
      <c r="F455" s="163">
        <f t="shared" si="46"/>
        <v>100</v>
      </c>
      <c r="G455" s="58"/>
    </row>
    <row r="456" spans="1:7" ht="31.5">
      <c r="A456" s="82" t="s">
        <v>311</v>
      </c>
      <c r="B456" s="86" t="s">
        <v>149</v>
      </c>
      <c r="C456" s="81">
        <v>200</v>
      </c>
      <c r="D456" s="128">
        <f>SUM(D457)</f>
        <v>42.63</v>
      </c>
      <c r="E456" s="128">
        <f>SUM(E457)</f>
        <v>42.63</v>
      </c>
      <c r="F456" s="163">
        <f t="shared" si="46"/>
        <v>100</v>
      </c>
      <c r="G456" s="58"/>
    </row>
    <row r="457" spans="1:7" ht="31.5">
      <c r="A457" s="82" t="s">
        <v>15</v>
      </c>
      <c r="B457" s="86" t="s">
        <v>149</v>
      </c>
      <c r="C457" s="81">
        <v>240</v>
      </c>
      <c r="D457" s="128">
        <v>42.63</v>
      </c>
      <c r="E457" s="128">
        <v>42.63</v>
      </c>
      <c r="F457" s="163">
        <f t="shared" si="46"/>
        <v>100</v>
      </c>
      <c r="G457" s="58"/>
    </row>
    <row r="458" spans="1:7" ht="31.5">
      <c r="A458" s="82" t="s">
        <v>367</v>
      </c>
      <c r="B458" s="86" t="s">
        <v>368</v>
      </c>
      <c r="C458" s="81"/>
      <c r="D458" s="128">
        <f>SUM(D459)</f>
        <v>99.36</v>
      </c>
      <c r="E458" s="128">
        <f>SUM(E459)</f>
        <v>99.36</v>
      </c>
      <c r="F458" s="163">
        <f t="shared" si="46"/>
        <v>100</v>
      </c>
      <c r="G458" s="58"/>
    </row>
    <row r="459" spans="1:7" ht="31.5">
      <c r="A459" s="82" t="s">
        <v>311</v>
      </c>
      <c r="B459" s="86" t="s">
        <v>368</v>
      </c>
      <c r="C459" s="81">
        <v>200</v>
      </c>
      <c r="D459" s="128">
        <f>SUM(D460)</f>
        <v>99.36</v>
      </c>
      <c r="E459" s="128">
        <f>SUM(E460)</f>
        <v>99.36</v>
      </c>
      <c r="F459" s="163">
        <f t="shared" si="46"/>
        <v>100</v>
      </c>
      <c r="G459" s="58"/>
    </row>
    <row r="460" spans="1:7" ht="31.5">
      <c r="A460" s="82" t="s">
        <v>15</v>
      </c>
      <c r="B460" s="86" t="s">
        <v>368</v>
      </c>
      <c r="C460" s="81">
        <v>240</v>
      </c>
      <c r="D460" s="128">
        <v>99.36</v>
      </c>
      <c r="E460" s="128">
        <v>99.36</v>
      </c>
      <c r="F460" s="163">
        <f t="shared" si="46"/>
        <v>100</v>
      </c>
      <c r="G460" s="58"/>
    </row>
    <row r="461" spans="1:7" ht="31.5">
      <c r="A461" s="98" t="s">
        <v>162</v>
      </c>
      <c r="B461" s="80" t="s">
        <v>552</v>
      </c>
      <c r="C461" s="81"/>
      <c r="D461" s="128">
        <f t="shared" ref="D461:E463" si="50">SUM(D462)</f>
        <v>2307.1</v>
      </c>
      <c r="E461" s="128">
        <f t="shared" si="50"/>
        <v>2307.01053</v>
      </c>
      <c r="F461" s="163">
        <f t="shared" si="46"/>
        <v>99.996121971305968</v>
      </c>
      <c r="G461" s="63"/>
    </row>
    <row r="462" spans="1:7" ht="31.5">
      <c r="A462" s="85" t="s">
        <v>28</v>
      </c>
      <c r="B462" s="80" t="s">
        <v>552</v>
      </c>
      <c r="C462" s="81">
        <v>600</v>
      </c>
      <c r="D462" s="128">
        <f t="shared" si="50"/>
        <v>2307.1</v>
      </c>
      <c r="E462" s="128">
        <f t="shared" si="50"/>
        <v>2307.01053</v>
      </c>
      <c r="F462" s="163">
        <f t="shared" si="46"/>
        <v>99.996121971305968</v>
      </c>
      <c r="G462" s="63"/>
    </row>
    <row r="463" spans="1:7" ht="15.75">
      <c r="A463" s="85" t="s">
        <v>51</v>
      </c>
      <c r="B463" s="80" t="s">
        <v>552</v>
      </c>
      <c r="C463" s="81">
        <v>610</v>
      </c>
      <c r="D463" s="128">
        <f t="shared" si="50"/>
        <v>2307.1</v>
      </c>
      <c r="E463" s="128">
        <f t="shared" si="50"/>
        <v>2307.01053</v>
      </c>
      <c r="F463" s="163">
        <f t="shared" si="46"/>
        <v>99.996121971305968</v>
      </c>
      <c r="G463" s="63"/>
    </row>
    <row r="464" spans="1:7" ht="47.25">
      <c r="A464" s="85" t="s">
        <v>57</v>
      </c>
      <c r="B464" s="80" t="s">
        <v>552</v>
      </c>
      <c r="C464" s="81">
        <v>611</v>
      </c>
      <c r="D464" s="128">
        <v>2307.1</v>
      </c>
      <c r="E464" s="128">
        <v>2307.01053</v>
      </c>
      <c r="F464" s="163">
        <f t="shared" si="46"/>
        <v>99.996121971305968</v>
      </c>
      <c r="G464" s="63"/>
    </row>
    <row r="465" spans="1:7" ht="47.25">
      <c r="A465" s="79" t="s">
        <v>627</v>
      </c>
      <c r="B465" s="86" t="s">
        <v>628</v>
      </c>
      <c r="C465" s="99"/>
      <c r="D465" s="128">
        <f>SUM(D466,D469)</f>
        <v>1645</v>
      </c>
      <c r="E465" s="128">
        <f>SUM(E466,E469)</f>
        <v>1433.80601</v>
      </c>
      <c r="F465" s="163">
        <f t="shared" si="46"/>
        <v>87.161459574468083</v>
      </c>
      <c r="G465" s="63"/>
    </row>
    <row r="466" spans="1:7" ht="63">
      <c r="A466" s="82" t="s">
        <v>43</v>
      </c>
      <c r="B466" s="86" t="s">
        <v>628</v>
      </c>
      <c r="C466" s="81">
        <v>100</v>
      </c>
      <c r="D466" s="128">
        <f t="shared" ref="D466:E466" si="51">SUM(D467)</f>
        <v>335</v>
      </c>
      <c r="E466" s="128">
        <f t="shared" si="51"/>
        <v>123.80601</v>
      </c>
      <c r="F466" s="163">
        <f t="shared" si="46"/>
        <v>36.95701791044776</v>
      </c>
      <c r="G466" s="63"/>
    </row>
    <row r="467" spans="1:7" ht="31.5">
      <c r="A467" s="82" t="s">
        <v>62</v>
      </c>
      <c r="B467" s="86" t="s">
        <v>628</v>
      </c>
      <c r="C467" s="81">
        <v>120</v>
      </c>
      <c r="D467" s="128">
        <v>335</v>
      </c>
      <c r="E467" s="128">
        <v>123.80601</v>
      </c>
      <c r="F467" s="163">
        <f t="shared" si="46"/>
        <v>36.95701791044776</v>
      </c>
      <c r="G467" s="63"/>
    </row>
    <row r="468" spans="1:7" ht="15.75">
      <c r="A468" s="83" t="s">
        <v>186</v>
      </c>
      <c r="B468" s="86" t="s">
        <v>628</v>
      </c>
      <c r="C468" s="81">
        <v>120</v>
      </c>
      <c r="D468" s="128">
        <v>335</v>
      </c>
      <c r="E468" s="128">
        <v>123.81</v>
      </c>
      <c r="F468" s="163">
        <f t="shared" si="46"/>
        <v>36.958208955223881</v>
      </c>
      <c r="G468" s="63"/>
    </row>
    <row r="469" spans="1:7" ht="31.5">
      <c r="A469" s="82" t="s">
        <v>311</v>
      </c>
      <c r="B469" s="86" t="s">
        <v>628</v>
      </c>
      <c r="C469" s="81">
        <v>200</v>
      </c>
      <c r="D469" s="128">
        <f t="shared" ref="D469:E469" si="52">SUM(D470)</f>
        <v>1310</v>
      </c>
      <c r="E469" s="128">
        <f t="shared" si="52"/>
        <v>1310</v>
      </c>
      <c r="F469" s="163">
        <f t="shared" si="46"/>
        <v>100</v>
      </c>
      <c r="G469" s="63"/>
    </row>
    <row r="470" spans="1:7" ht="31.5">
      <c r="A470" s="82" t="s">
        <v>15</v>
      </c>
      <c r="B470" s="86" t="s">
        <v>628</v>
      </c>
      <c r="C470" s="81">
        <v>240</v>
      </c>
      <c r="D470" s="128">
        <v>1310</v>
      </c>
      <c r="E470" s="128">
        <v>1310</v>
      </c>
      <c r="F470" s="163">
        <f t="shared" si="46"/>
        <v>100</v>
      </c>
      <c r="G470" s="63"/>
    </row>
    <row r="471" spans="1:7" ht="15.75">
      <c r="A471" s="83" t="s">
        <v>186</v>
      </c>
      <c r="B471" s="86" t="s">
        <v>628</v>
      </c>
      <c r="C471" s="81">
        <v>240</v>
      </c>
      <c r="D471" s="128">
        <v>1310</v>
      </c>
      <c r="E471" s="128">
        <v>1310</v>
      </c>
      <c r="F471" s="163">
        <f t="shared" si="46"/>
        <v>100</v>
      </c>
      <c r="G471" s="63"/>
    </row>
    <row r="472" spans="1:7" ht="31.5">
      <c r="A472" s="74" t="s">
        <v>369</v>
      </c>
      <c r="B472" s="75" t="s">
        <v>150</v>
      </c>
      <c r="C472" s="106"/>
      <c r="D472" s="122">
        <f>SUM(D473,D484,D502)</f>
        <v>135085.27000000002</v>
      </c>
      <c r="E472" s="122">
        <f>SUM(E473,E484,E502)</f>
        <v>131493.9909</v>
      </c>
      <c r="F472" s="162">
        <f t="shared" si="46"/>
        <v>97.341472464022161</v>
      </c>
      <c r="G472" s="58"/>
    </row>
    <row r="473" spans="1:7" ht="15.75">
      <c r="A473" s="79" t="s">
        <v>510</v>
      </c>
      <c r="B473" s="80" t="s">
        <v>516</v>
      </c>
      <c r="C473" s="91"/>
      <c r="D473" s="128">
        <f>SUM(D474)</f>
        <v>3971.32</v>
      </c>
      <c r="E473" s="128">
        <f>SUM(E474)</f>
        <v>3971.31963</v>
      </c>
      <c r="F473" s="163">
        <f t="shared" si="46"/>
        <v>99.999990683198519</v>
      </c>
      <c r="G473" s="58"/>
    </row>
    <row r="474" spans="1:7" ht="31.5">
      <c r="A474" s="82" t="s">
        <v>511</v>
      </c>
      <c r="B474" s="80" t="s">
        <v>517</v>
      </c>
      <c r="C474" s="91"/>
      <c r="D474" s="128">
        <f>SUM(D475,D478,D481)</f>
        <v>3971.32</v>
      </c>
      <c r="E474" s="128">
        <f>SUM(E475,E478,E481)</f>
        <v>3971.31963</v>
      </c>
      <c r="F474" s="163">
        <f t="shared" si="46"/>
        <v>99.999990683198519</v>
      </c>
      <c r="G474" s="58"/>
    </row>
    <row r="475" spans="1:7" ht="15.75">
      <c r="A475" s="82" t="s">
        <v>370</v>
      </c>
      <c r="B475" s="80" t="s">
        <v>518</v>
      </c>
      <c r="C475" s="81"/>
      <c r="D475" s="128">
        <f>SUM(D476)</f>
        <v>223.4</v>
      </c>
      <c r="E475" s="128">
        <f>SUM(E476)</f>
        <v>223.4</v>
      </c>
      <c r="F475" s="163">
        <f t="shared" si="46"/>
        <v>100</v>
      </c>
      <c r="G475" s="58"/>
    </row>
    <row r="476" spans="1:7" ht="31.5">
      <c r="A476" s="82" t="s">
        <v>311</v>
      </c>
      <c r="B476" s="80" t="s">
        <v>518</v>
      </c>
      <c r="C476" s="81">
        <v>200</v>
      </c>
      <c r="D476" s="128">
        <f>SUM(D477)</f>
        <v>223.4</v>
      </c>
      <c r="E476" s="128">
        <f>SUM(E477)</f>
        <v>223.4</v>
      </c>
      <c r="F476" s="163">
        <f t="shared" si="46"/>
        <v>100</v>
      </c>
      <c r="G476" s="58"/>
    </row>
    <row r="477" spans="1:7" ht="31.5">
      <c r="A477" s="82" t="s">
        <v>15</v>
      </c>
      <c r="B477" s="80" t="s">
        <v>518</v>
      </c>
      <c r="C477" s="81">
        <v>240</v>
      </c>
      <c r="D477" s="128">
        <v>223.4</v>
      </c>
      <c r="E477" s="128">
        <v>223.4</v>
      </c>
      <c r="F477" s="163">
        <f t="shared" si="46"/>
        <v>100</v>
      </c>
      <c r="G477" s="58"/>
    </row>
    <row r="478" spans="1:7" ht="15.75">
      <c r="A478" s="82" t="s">
        <v>372</v>
      </c>
      <c r="B478" s="80" t="s">
        <v>519</v>
      </c>
      <c r="C478" s="81"/>
      <c r="D478" s="128">
        <f>SUM(D479)</f>
        <v>3283.51</v>
      </c>
      <c r="E478" s="128">
        <f>SUM(E479)</f>
        <v>3283.5096800000001</v>
      </c>
      <c r="F478" s="163">
        <f t="shared" si="46"/>
        <v>99.999990254331493</v>
      </c>
      <c r="G478" s="58"/>
    </row>
    <row r="479" spans="1:7" ht="31.5">
      <c r="A479" s="82" t="s">
        <v>311</v>
      </c>
      <c r="B479" s="80" t="s">
        <v>519</v>
      </c>
      <c r="C479" s="81">
        <v>200</v>
      </c>
      <c r="D479" s="128">
        <f>SUM(D480)</f>
        <v>3283.51</v>
      </c>
      <c r="E479" s="128">
        <f>SUM(E480)</f>
        <v>3283.5096800000001</v>
      </c>
      <c r="F479" s="163">
        <f t="shared" si="46"/>
        <v>99.999990254331493</v>
      </c>
      <c r="G479" s="58"/>
    </row>
    <row r="480" spans="1:7" ht="31.5">
      <c r="A480" s="82" t="s">
        <v>15</v>
      </c>
      <c r="B480" s="80" t="s">
        <v>519</v>
      </c>
      <c r="C480" s="81">
        <v>240</v>
      </c>
      <c r="D480" s="128">
        <v>3283.51</v>
      </c>
      <c r="E480" s="128">
        <v>3283.5096800000001</v>
      </c>
      <c r="F480" s="163">
        <f t="shared" si="46"/>
        <v>99.999990254331493</v>
      </c>
      <c r="G480" s="58"/>
    </row>
    <row r="481" spans="1:8" ht="15.75">
      <c r="A481" s="82" t="s">
        <v>512</v>
      </c>
      <c r="B481" s="80" t="s">
        <v>520</v>
      </c>
      <c r="C481" s="81"/>
      <c r="D481" s="128">
        <f>SUM(D482)</f>
        <v>464.41</v>
      </c>
      <c r="E481" s="128">
        <f>SUM(E482)</f>
        <v>464.40994999999998</v>
      </c>
      <c r="F481" s="163">
        <f t="shared" si="46"/>
        <v>99.999989233651291</v>
      </c>
      <c r="G481" s="58"/>
    </row>
    <row r="482" spans="1:8" ht="31.5">
      <c r="A482" s="82" t="s">
        <v>311</v>
      </c>
      <c r="B482" s="80" t="s">
        <v>520</v>
      </c>
      <c r="C482" s="81">
        <v>200</v>
      </c>
      <c r="D482" s="128">
        <f>SUM(D483)</f>
        <v>464.41</v>
      </c>
      <c r="E482" s="128">
        <f>SUM(E483)</f>
        <v>464.40994999999998</v>
      </c>
      <c r="F482" s="163">
        <f t="shared" si="46"/>
        <v>99.999989233651291</v>
      </c>
      <c r="G482" s="58"/>
    </row>
    <row r="483" spans="1:8" ht="33" customHeight="1">
      <c r="A483" s="82" t="s">
        <v>15</v>
      </c>
      <c r="B483" s="80" t="s">
        <v>520</v>
      </c>
      <c r="C483" s="81">
        <v>240</v>
      </c>
      <c r="D483" s="128">
        <v>464.41</v>
      </c>
      <c r="E483" s="128">
        <v>464.40994999999998</v>
      </c>
      <c r="F483" s="163">
        <f t="shared" si="46"/>
        <v>99.999989233651291</v>
      </c>
      <c r="G483" s="58"/>
    </row>
    <row r="484" spans="1:8" ht="15.75">
      <c r="A484" s="79" t="s">
        <v>513</v>
      </c>
      <c r="B484" s="80" t="s">
        <v>521</v>
      </c>
      <c r="C484" s="81"/>
      <c r="D484" s="128">
        <f>SUM(D485)</f>
        <v>82729.009999999995</v>
      </c>
      <c r="E484" s="128">
        <f>SUM(E485)</f>
        <v>79164.250009999989</v>
      </c>
      <c r="F484" s="163">
        <f t="shared" si="46"/>
        <v>95.691039950798384</v>
      </c>
      <c r="G484" s="58"/>
    </row>
    <row r="485" spans="1:8" ht="31.5">
      <c r="A485" s="82" t="s">
        <v>626</v>
      </c>
      <c r="B485" s="80" t="s">
        <v>522</v>
      </c>
      <c r="C485" s="91"/>
      <c r="D485" s="128">
        <f>SUM(D486,D489,D492,D495)</f>
        <v>82729.009999999995</v>
      </c>
      <c r="E485" s="128">
        <f>SUM(E486,E489,E492,E495)</f>
        <v>79164.250009999989</v>
      </c>
      <c r="F485" s="163">
        <f t="shared" si="46"/>
        <v>95.691039950798384</v>
      </c>
      <c r="G485" s="58"/>
    </row>
    <row r="486" spans="1:8" ht="15.75">
      <c r="A486" s="82" t="s">
        <v>546</v>
      </c>
      <c r="B486" s="80" t="s">
        <v>547</v>
      </c>
      <c r="C486" s="91"/>
      <c r="D486" s="128">
        <f>SUM(D487)</f>
        <v>5670</v>
      </c>
      <c r="E486" s="128">
        <f>SUM(E487)</f>
        <v>5670</v>
      </c>
      <c r="F486" s="163">
        <f t="shared" si="46"/>
        <v>100</v>
      </c>
      <c r="G486" s="63"/>
    </row>
    <row r="487" spans="1:8" ht="31.5">
      <c r="A487" s="82" t="s">
        <v>311</v>
      </c>
      <c r="B487" s="80" t="s">
        <v>547</v>
      </c>
      <c r="C487" s="81">
        <v>200</v>
      </c>
      <c r="D487" s="128">
        <f>SUM(D488)</f>
        <v>5670</v>
      </c>
      <c r="E487" s="128">
        <f>SUM(E488)</f>
        <v>5670</v>
      </c>
      <c r="F487" s="163">
        <f t="shared" si="46"/>
        <v>100</v>
      </c>
      <c r="G487" s="63"/>
    </row>
    <row r="488" spans="1:8" ht="31.5">
      <c r="A488" s="82" t="s">
        <v>15</v>
      </c>
      <c r="B488" s="80" t="s">
        <v>547</v>
      </c>
      <c r="C488" s="81">
        <v>240</v>
      </c>
      <c r="D488" s="128">
        <v>5670</v>
      </c>
      <c r="E488" s="128">
        <v>5670</v>
      </c>
      <c r="F488" s="163">
        <f t="shared" si="46"/>
        <v>100</v>
      </c>
      <c r="G488" s="63"/>
    </row>
    <row r="489" spans="1:8" ht="15.75">
      <c r="A489" s="82" t="s">
        <v>152</v>
      </c>
      <c r="B489" s="80" t="s">
        <v>523</v>
      </c>
      <c r="C489" s="91"/>
      <c r="D489" s="128">
        <f>SUM(D490)</f>
        <v>5229.6000000000004</v>
      </c>
      <c r="E489" s="128">
        <f>SUM(E490)</f>
        <v>5228.3895199999997</v>
      </c>
      <c r="F489" s="163">
        <f t="shared" si="46"/>
        <v>99.976853296619225</v>
      </c>
      <c r="G489" s="58"/>
    </row>
    <row r="490" spans="1:8" ht="31.5">
      <c r="A490" s="82" t="s">
        <v>311</v>
      </c>
      <c r="B490" s="80" t="s">
        <v>523</v>
      </c>
      <c r="C490" s="81">
        <v>200</v>
      </c>
      <c r="D490" s="128">
        <f>SUM(D491)</f>
        <v>5229.6000000000004</v>
      </c>
      <c r="E490" s="128">
        <f>SUM(E491)</f>
        <v>5228.3895199999997</v>
      </c>
      <c r="F490" s="163">
        <f t="shared" si="46"/>
        <v>99.976853296619225</v>
      </c>
      <c r="G490" s="58"/>
    </row>
    <row r="491" spans="1:8" ht="31.5">
      <c r="A491" s="82" t="s">
        <v>15</v>
      </c>
      <c r="B491" s="80" t="s">
        <v>523</v>
      </c>
      <c r="C491" s="81">
        <v>240</v>
      </c>
      <c r="D491" s="128">
        <v>5229.6000000000004</v>
      </c>
      <c r="E491" s="128">
        <v>5228.3895199999997</v>
      </c>
      <c r="F491" s="163">
        <f t="shared" si="46"/>
        <v>99.976853296619225</v>
      </c>
      <c r="G491" s="58"/>
    </row>
    <row r="492" spans="1:8" ht="31.5">
      <c r="A492" s="82" t="s">
        <v>151</v>
      </c>
      <c r="B492" s="80" t="s">
        <v>524</v>
      </c>
      <c r="C492" s="91"/>
      <c r="D492" s="128">
        <f>SUM(D493)</f>
        <v>44979.74</v>
      </c>
      <c r="E492" s="128">
        <f>SUM(E493)</f>
        <v>44979.737269999998</v>
      </c>
      <c r="F492" s="163">
        <f t="shared" si="46"/>
        <v>99.999993930600752</v>
      </c>
      <c r="G492" s="58"/>
      <c r="H492" s="31"/>
    </row>
    <row r="493" spans="1:8" ht="31.5">
      <c r="A493" s="82" t="s">
        <v>311</v>
      </c>
      <c r="B493" s="80" t="s">
        <v>524</v>
      </c>
      <c r="C493" s="81">
        <v>200</v>
      </c>
      <c r="D493" s="128">
        <f>SUM(D494)</f>
        <v>44979.74</v>
      </c>
      <c r="E493" s="128">
        <f>SUM(E494)</f>
        <v>44979.737269999998</v>
      </c>
      <c r="F493" s="163">
        <f t="shared" si="46"/>
        <v>99.999993930600752</v>
      </c>
      <c r="G493" s="58"/>
    </row>
    <row r="494" spans="1:8" ht="31.5">
      <c r="A494" s="82" t="s">
        <v>15</v>
      </c>
      <c r="B494" s="80" t="s">
        <v>524</v>
      </c>
      <c r="C494" s="81">
        <v>240</v>
      </c>
      <c r="D494" s="128">
        <v>44979.74</v>
      </c>
      <c r="E494" s="128">
        <v>44979.737269999998</v>
      </c>
      <c r="F494" s="163">
        <f t="shared" si="46"/>
        <v>99.999993930600752</v>
      </c>
      <c r="G494" s="58"/>
    </row>
    <row r="495" spans="1:8" ht="31.5">
      <c r="A495" s="98" t="s">
        <v>373</v>
      </c>
      <c r="B495" s="80" t="s">
        <v>525</v>
      </c>
      <c r="C495" s="94"/>
      <c r="D495" s="128">
        <f>SUM(D496,D498,D500)</f>
        <v>26849.67</v>
      </c>
      <c r="E495" s="128">
        <f>SUM(E496,E498,E500)</f>
        <v>23286.123219999998</v>
      </c>
      <c r="F495" s="163">
        <f t="shared" si="46"/>
        <v>86.727781831210578</v>
      </c>
      <c r="G495" s="58"/>
    </row>
    <row r="496" spans="1:8" ht="63">
      <c r="A496" s="82" t="s">
        <v>43</v>
      </c>
      <c r="B496" s="80" t="s">
        <v>525</v>
      </c>
      <c r="C496" s="81">
        <v>100</v>
      </c>
      <c r="D496" s="128">
        <f>SUM(D497)</f>
        <v>6819.46</v>
      </c>
      <c r="E496" s="128">
        <f>SUM(E497)</f>
        <v>6819.4470899999997</v>
      </c>
      <c r="F496" s="163">
        <f t="shared" si="46"/>
        <v>99.999810688822862</v>
      </c>
      <c r="G496" s="58"/>
    </row>
    <row r="497" spans="1:7" ht="15.75">
      <c r="A497" s="82" t="s">
        <v>44</v>
      </c>
      <c r="B497" s="80" t="s">
        <v>525</v>
      </c>
      <c r="C497" s="81">
        <v>110</v>
      </c>
      <c r="D497" s="128">
        <v>6819.46</v>
      </c>
      <c r="E497" s="128">
        <v>6819.4470899999997</v>
      </c>
      <c r="F497" s="163">
        <f t="shared" si="46"/>
        <v>99.999810688822862</v>
      </c>
      <c r="G497" s="58"/>
    </row>
    <row r="498" spans="1:7" ht="31.5">
      <c r="A498" s="82" t="s">
        <v>311</v>
      </c>
      <c r="B498" s="80" t="s">
        <v>525</v>
      </c>
      <c r="C498" s="81">
        <v>200</v>
      </c>
      <c r="D498" s="128">
        <f>SUM(D499)</f>
        <v>19870.2</v>
      </c>
      <c r="E498" s="128">
        <f>SUM(E499)</f>
        <v>16306.67967</v>
      </c>
      <c r="F498" s="163">
        <f t="shared" si="46"/>
        <v>82.066006733701727</v>
      </c>
      <c r="G498" s="58"/>
    </row>
    <row r="499" spans="1:7" ht="31.5">
      <c r="A499" s="82" t="s">
        <v>15</v>
      </c>
      <c r="B499" s="80" t="s">
        <v>525</v>
      </c>
      <c r="C499" s="81">
        <v>240</v>
      </c>
      <c r="D499" s="128">
        <v>19870.2</v>
      </c>
      <c r="E499" s="128">
        <v>16306.67967</v>
      </c>
      <c r="F499" s="163">
        <f t="shared" ref="F499:F561" si="53">SUM(E499/D499*100)</f>
        <v>82.066006733701727</v>
      </c>
      <c r="G499" s="58"/>
    </row>
    <row r="500" spans="1:7" ht="15.75">
      <c r="A500" s="101" t="s">
        <v>7</v>
      </c>
      <c r="B500" s="80" t="s">
        <v>525</v>
      </c>
      <c r="C500" s="81">
        <v>800</v>
      </c>
      <c r="D500" s="128">
        <f>SUM(D501)</f>
        <v>160.01</v>
      </c>
      <c r="E500" s="128">
        <f>SUM(E501)</f>
        <v>159.99646000000001</v>
      </c>
      <c r="F500" s="163">
        <f t="shared" si="53"/>
        <v>99.991538028873208</v>
      </c>
      <c r="G500" s="58"/>
    </row>
    <row r="501" spans="1:7" ht="15.75">
      <c r="A501" s="101" t="s">
        <v>46</v>
      </c>
      <c r="B501" s="80" t="s">
        <v>525</v>
      </c>
      <c r="C501" s="81">
        <v>850</v>
      </c>
      <c r="D501" s="128">
        <v>160.01</v>
      </c>
      <c r="E501" s="128">
        <v>159.99646000000001</v>
      </c>
      <c r="F501" s="163">
        <f t="shared" si="53"/>
        <v>99.991538028873208</v>
      </c>
      <c r="G501" s="58"/>
    </row>
    <row r="502" spans="1:7" ht="15.75">
      <c r="A502" s="79" t="s">
        <v>514</v>
      </c>
      <c r="B502" s="80" t="s">
        <v>526</v>
      </c>
      <c r="C502" s="104"/>
      <c r="D502" s="128">
        <f>SUM(D503,D519)</f>
        <v>48384.94</v>
      </c>
      <c r="E502" s="128">
        <f>SUM(E503,E519)</f>
        <v>48358.42126000001</v>
      </c>
      <c r="F502" s="163">
        <f t="shared" si="53"/>
        <v>99.94519216103194</v>
      </c>
      <c r="G502" s="58"/>
    </row>
    <row r="503" spans="1:7" ht="31.5">
      <c r="A503" s="82" t="s">
        <v>515</v>
      </c>
      <c r="B503" s="80" t="s">
        <v>527</v>
      </c>
      <c r="C503" s="104"/>
      <c r="D503" s="128">
        <f>SUM(D504,D507,D510,D513,D516)</f>
        <v>44394.33</v>
      </c>
      <c r="E503" s="128">
        <f>SUM(E504,E507,E510,E513,E516)</f>
        <v>44367.815640000008</v>
      </c>
      <c r="F503" s="163">
        <f t="shared" si="53"/>
        <v>99.940275345973248</v>
      </c>
      <c r="G503" s="58"/>
    </row>
    <row r="504" spans="1:7" ht="63">
      <c r="A504" s="82" t="s">
        <v>652</v>
      </c>
      <c r="B504" s="80" t="s">
        <v>616</v>
      </c>
      <c r="C504" s="81"/>
      <c r="D504" s="128">
        <f>SUM(D505)</f>
        <v>22449</v>
      </c>
      <c r="E504" s="128">
        <f>SUM(E505)</f>
        <v>22429.862519999999</v>
      </c>
      <c r="F504" s="163">
        <f t="shared" si="53"/>
        <v>99.914751302953348</v>
      </c>
      <c r="G504" s="63"/>
    </row>
    <row r="505" spans="1:7" ht="31.5">
      <c r="A505" s="82" t="s">
        <v>311</v>
      </c>
      <c r="B505" s="80" t="s">
        <v>616</v>
      </c>
      <c r="C505" s="81">
        <v>200</v>
      </c>
      <c r="D505" s="128">
        <f>SUM(D506)</f>
        <v>22449</v>
      </c>
      <c r="E505" s="128">
        <f>SUM(E506)</f>
        <v>22429.862519999999</v>
      </c>
      <c r="F505" s="163">
        <f t="shared" si="53"/>
        <v>99.914751302953348</v>
      </c>
      <c r="G505" s="63"/>
    </row>
    <row r="506" spans="1:7" ht="31.5">
      <c r="A506" s="82" t="s">
        <v>15</v>
      </c>
      <c r="B506" s="80" t="s">
        <v>616</v>
      </c>
      <c r="C506" s="81">
        <v>240</v>
      </c>
      <c r="D506" s="128">
        <v>22449</v>
      </c>
      <c r="E506" s="128">
        <v>22429.862519999999</v>
      </c>
      <c r="F506" s="163">
        <f t="shared" si="53"/>
        <v>99.914751302953348</v>
      </c>
      <c r="G506" s="63"/>
    </row>
    <row r="507" spans="1:7" ht="68.25" customHeight="1">
      <c r="A507" s="107" t="s">
        <v>638</v>
      </c>
      <c r="B507" s="80" t="s">
        <v>639</v>
      </c>
      <c r="C507" s="81"/>
      <c r="D507" s="128">
        <f>SUM(D508)</f>
        <v>15052.58</v>
      </c>
      <c r="E507" s="128">
        <f>SUM(E508)</f>
        <v>15045.25618</v>
      </c>
      <c r="F507" s="163">
        <f t="shared" si="53"/>
        <v>99.95134508502862</v>
      </c>
      <c r="G507" s="63"/>
    </row>
    <row r="508" spans="1:7" ht="31.5">
      <c r="A508" s="82" t="s">
        <v>311</v>
      </c>
      <c r="B508" s="80" t="s">
        <v>639</v>
      </c>
      <c r="C508" s="81">
        <v>200</v>
      </c>
      <c r="D508" s="128">
        <f>SUM(D509)</f>
        <v>15052.58</v>
      </c>
      <c r="E508" s="128">
        <f>SUM(E509)</f>
        <v>15045.25618</v>
      </c>
      <c r="F508" s="163">
        <f t="shared" si="53"/>
        <v>99.95134508502862</v>
      </c>
      <c r="G508" s="63"/>
    </row>
    <row r="509" spans="1:7" ht="31.5">
      <c r="A509" s="82" t="s">
        <v>15</v>
      </c>
      <c r="B509" s="80" t="s">
        <v>639</v>
      </c>
      <c r="C509" s="81">
        <v>240</v>
      </c>
      <c r="D509" s="128">
        <v>15052.58</v>
      </c>
      <c r="E509" s="128">
        <v>15045.25618</v>
      </c>
      <c r="F509" s="163">
        <f t="shared" si="53"/>
        <v>99.95134508502862</v>
      </c>
      <c r="G509" s="63"/>
    </row>
    <row r="510" spans="1:7" ht="63">
      <c r="A510" s="82" t="s">
        <v>669</v>
      </c>
      <c r="B510" s="80" t="s">
        <v>691</v>
      </c>
      <c r="C510" s="81"/>
      <c r="D510" s="128">
        <f>SUM(D511)</f>
        <v>4649</v>
      </c>
      <c r="E510" s="128">
        <f>SUM(E511)</f>
        <v>4648.9585699999998</v>
      </c>
      <c r="F510" s="163">
        <f t="shared" si="53"/>
        <v>99.999108840610887</v>
      </c>
      <c r="G510" s="63"/>
    </row>
    <row r="511" spans="1:7" ht="31.5">
      <c r="A511" s="82" t="s">
        <v>311</v>
      </c>
      <c r="B511" s="80" t="s">
        <v>691</v>
      </c>
      <c r="C511" s="81">
        <v>200</v>
      </c>
      <c r="D511" s="128">
        <f>SUM(D512)</f>
        <v>4649</v>
      </c>
      <c r="E511" s="128">
        <f>SUM(E512)</f>
        <v>4648.9585699999998</v>
      </c>
      <c r="F511" s="163">
        <f t="shared" si="53"/>
        <v>99.999108840610887</v>
      </c>
      <c r="G511" s="63"/>
    </row>
    <row r="512" spans="1:7" ht="31.5">
      <c r="A512" s="82" t="s">
        <v>15</v>
      </c>
      <c r="B512" s="80" t="s">
        <v>691</v>
      </c>
      <c r="C512" s="81">
        <v>240</v>
      </c>
      <c r="D512" s="128">
        <v>4649</v>
      </c>
      <c r="E512" s="128">
        <v>4648.9585699999998</v>
      </c>
      <c r="F512" s="163">
        <f t="shared" si="53"/>
        <v>99.999108840610887</v>
      </c>
      <c r="G512" s="63"/>
    </row>
    <row r="513" spans="1:7" ht="52.5" customHeight="1">
      <c r="A513" s="107" t="s">
        <v>693</v>
      </c>
      <c r="B513" s="80" t="s">
        <v>692</v>
      </c>
      <c r="C513" s="81"/>
      <c r="D513" s="128">
        <f>SUM(D514)</f>
        <v>1926.72</v>
      </c>
      <c r="E513" s="128">
        <f>SUM(E514)</f>
        <v>1926.7132799999999</v>
      </c>
      <c r="F513" s="163">
        <f t="shared" si="53"/>
        <v>99.999651220727444</v>
      </c>
      <c r="G513" s="63"/>
    </row>
    <row r="514" spans="1:7" ht="31.5">
      <c r="A514" s="82" t="s">
        <v>311</v>
      </c>
      <c r="B514" s="80" t="s">
        <v>692</v>
      </c>
      <c r="C514" s="81">
        <v>200</v>
      </c>
      <c r="D514" s="128">
        <f>SUM(D515)</f>
        <v>1926.72</v>
      </c>
      <c r="E514" s="128">
        <f>E515</f>
        <v>1926.7132799999999</v>
      </c>
      <c r="F514" s="163">
        <f t="shared" si="53"/>
        <v>99.999651220727444</v>
      </c>
      <c r="G514" s="63"/>
    </row>
    <row r="515" spans="1:7" ht="31.5">
      <c r="A515" s="82" t="s">
        <v>15</v>
      </c>
      <c r="B515" s="80" t="s">
        <v>692</v>
      </c>
      <c r="C515" s="81">
        <v>240</v>
      </c>
      <c r="D515" s="128">
        <v>1926.72</v>
      </c>
      <c r="E515" s="128">
        <v>1926.7132799999999</v>
      </c>
      <c r="F515" s="163">
        <f t="shared" si="53"/>
        <v>99.999651220727444</v>
      </c>
      <c r="G515" s="63"/>
    </row>
    <row r="516" spans="1:7" ht="112.5" customHeight="1">
      <c r="A516" s="108" t="s">
        <v>659</v>
      </c>
      <c r="B516" s="80" t="s">
        <v>658</v>
      </c>
      <c r="C516" s="81"/>
      <c r="D516" s="128">
        <f>SUM(D517)</f>
        <v>317.02999999999997</v>
      </c>
      <c r="E516" s="128">
        <f>SUM(E517)</f>
        <v>317.02508999999998</v>
      </c>
      <c r="F516" s="163">
        <f t="shared" si="53"/>
        <v>99.998451250670286</v>
      </c>
      <c r="G516" s="63"/>
    </row>
    <row r="517" spans="1:7" ht="31.5">
      <c r="A517" s="82" t="s">
        <v>311</v>
      </c>
      <c r="B517" s="80" t="s">
        <v>658</v>
      </c>
      <c r="C517" s="81">
        <v>200</v>
      </c>
      <c r="D517" s="128">
        <f>SUM(D518)</f>
        <v>317.02999999999997</v>
      </c>
      <c r="E517" s="128">
        <f>SUM(E518)</f>
        <v>317.02508999999998</v>
      </c>
      <c r="F517" s="163">
        <f t="shared" si="53"/>
        <v>99.998451250670286</v>
      </c>
      <c r="G517" s="63"/>
    </row>
    <row r="518" spans="1:7" ht="31.5">
      <c r="A518" s="82" t="s">
        <v>15</v>
      </c>
      <c r="B518" s="80" t="s">
        <v>658</v>
      </c>
      <c r="C518" s="81">
        <v>240</v>
      </c>
      <c r="D518" s="128">
        <v>317.02999999999997</v>
      </c>
      <c r="E518" s="128">
        <v>317.02508999999998</v>
      </c>
      <c r="F518" s="163">
        <f t="shared" si="53"/>
        <v>99.998451250670286</v>
      </c>
      <c r="G518" s="63"/>
    </row>
    <row r="519" spans="1:7" ht="31.5">
      <c r="A519" s="82" t="s">
        <v>533</v>
      </c>
      <c r="B519" s="86" t="s">
        <v>528</v>
      </c>
      <c r="C519" s="81"/>
      <c r="D519" s="128">
        <f>SUM(D520,D523)</f>
        <v>3990.6099999999997</v>
      </c>
      <c r="E519" s="128">
        <f>SUM(E520,E523)</f>
        <v>3990.6056199999998</v>
      </c>
      <c r="F519" s="163">
        <f t="shared" si="53"/>
        <v>99.999890242343909</v>
      </c>
      <c r="G519" s="58"/>
    </row>
    <row r="520" spans="1:7" ht="47.25">
      <c r="A520" s="82" t="s">
        <v>371</v>
      </c>
      <c r="B520" s="86" t="s">
        <v>529</v>
      </c>
      <c r="C520" s="81"/>
      <c r="D520" s="128">
        <f>SUM(D521)</f>
        <v>3046.6</v>
      </c>
      <c r="E520" s="128">
        <f>SUM(E521)</f>
        <v>3046.59971</v>
      </c>
      <c r="F520" s="163">
        <f t="shared" si="53"/>
        <v>99.999990481192143</v>
      </c>
      <c r="G520" s="58"/>
    </row>
    <row r="521" spans="1:7" ht="31.5">
      <c r="A521" s="82" t="s">
        <v>311</v>
      </c>
      <c r="B521" s="86" t="s">
        <v>529</v>
      </c>
      <c r="C521" s="81">
        <v>200</v>
      </c>
      <c r="D521" s="128">
        <f>SUM(D522)</f>
        <v>3046.6</v>
      </c>
      <c r="E521" s="128">
        <f>SUM(E522)</f>
        <v>3046.59971</v>
      </c>
      <c r="F521" s="163">
        <f t="shared" si="53"/>
        <v>99.999990481192143</v>
      </c>
      <c r="G521" s="58"/>
    </row>
    <row r="522" spans="1:7" ht="31.5">
      <c r="A522" s="82" t="s">
        <v>15</v>
      </c>
      <c r="B522" s="86" t="s">
        <v>529</v>
      </c>
      <c r="C522" s="81">
        <v>240</v>
      </c>
      <c r="D522" s="128">
        <v>3046.6</v>
      </c>
      <c r="E522" s="128">
        <v>3046.59971</v>
      </c>
      <c r="F522" s="163">
        <f t="shared" si="53"/>
        <v>99.999990481192143</v>
      </c>
      <c r="G522" s="58"/>
    </row>
    <row r="523" spans="1:7" ht="15.75">
      <c r="A523" s="82" t="s">
        <v>548</v>
      </c>
      <c r="B523" s="86" t="s">
        <v>530</v>
      </c>
      <c r="C523" s="91"/>
      <c r="D523" s="128">
        <f>SUM(D524)</f>
        <v>944.01</v>
      </c>
      <c r="E523" s="128">
        <f>SUM(E524)</f>
        <v>944.00590999999997</v>
      </c>
      <c r="F523" s="163">
        <f t="shared" si="53"/>
        <v>99.999566741877729</v>
      </c>
      <c r="G523" s="58"/>
    </row>
    <row r="524" spans="1:7" ht="31.5">
      <c r="A524" s="82" t="s">
        <v>461</v>
      </c>
      <c r="B524" s="86" t="s">
        <v>530</v>
      </c>
      <c r="C524" s="81">
        <v>400</v>
      </c>
      <c r="D524" s="128">
        <f>SUM(D525)</f>
        <v>944.01</v>
      </c>
      <c r="E524" s="128">
        <f>SUM(E525)</f>
        <v>944.00590999999997</v>
      </c>
      <c r="F524" s="163">
        <f t="shared" si="53"/>
        <v>99.999566741877729</v>
      </c>
      <c r="G524" s="58"/>
    </row>
    <row r="525" spans="1:7" ht="31.5">
      <c r="A525" s="83" t="s">
        <v>222</v>
      </c>
      <c r="B525" s="86" t="s">
        <v>530</v>
      </c>
      <c r="C525" s="81">
        <v>414</v>
      </c>
      <c r="D525" s="128">
        <v>944.01</v>
      </c>
      <c r="E525" s="128">
        <v>944.00590999999997</v>
      </c>
      <c r="F525" s="163">
        <f t="shared" si="53"/>
        <v>99.999566741877729</v>
      </c>
      <c r="G525" s="58"/>
    </row>
    <row r="526" spans="1:7" ht="32.25" customHeight="1">
      <c r="A526" s="74" t="s">
        <v>374</v>
      </c>
      <c r="B526" s="75" t="s">
        <v>153</v>
      </c>
      <c r="C526" s="76"/>
      <c r="D526" s="122">
        <f>SUM(D527,D551)</f>
        <v>140152.33000000002</v>
      </c>
      <c r="E526" s="122">
        <f>SUM(E527,E551)</f>
        <v>139498.57857000001</v>
      </c>
      <c r="F526" s="162">
        <f t="shared" si="53"/>
        <v>99.533542232226893</v>
      </c>
      <c r="G526" s="58"/>
    </row>
    <row r="527" spans="1:7" ht="15.75">
      <c r="A527" s="79" t="s">
        <v>375</v>
      </c>
      <c r="B527" s="80" t="s">
        <v>154</v>
      </c>
      <c r="C527" s="77"/>
      <c r="D527" s="128">
        <f>SUM(D528)</f>
        <v>90641.58</v>
      </c>
      <c r="E527" s="128">
        <f>SUM(E528)</f>
        <v>89989.100670000014</v>
      </c>
      <c r="F527" s="163">
        <f t="shared" si="53"/>
        <v>99.280154505250252</v>
      </c>
      <c r="G527" s="58"/>
    </row>
    <row r="528" spans="1:7" ht="31.5">
      <c r="A528" s="92" t="s">
        <v>155</v>
      </c>
      <c r="B528" s="80" t="s">
        <v>156</v>
      </c>
      <c r="C528" s="77"/>
      <c r="D528" s="128">
        <f>SUM(D529,D532,D535,D538,D541,D544,D547)</f>
        <v>90641.58</v>
      </c>
      <c r="E528" s="128">
        <f>SUM(E529,E532,E535,E538,E541,E544,E547)</f>
        <v>89989.100670000014</v>
      </c>
      <c r="F528" s="163">
        <f t="shared" si="53"/>
        <v>99.280154505250252</v>
      </c>
      <c r="G528" s="58"/>
    </row>
    <row r="529" spans="1:7" ht="15.75">
      <c r="A529" s="92" t="s">
        <v>157</v>
      </c>
      <c r="B529" s="80" t="s">
        <v>158</v>
      </c>
      <c r="C529" s="81"/>
      <c r="D529" s="128">
        <f>SUM(D530)</f>
        <v>13624.61</v>
      </c>
      <c r="E529" s="128">
        <f>SUM(E530)</f>
        <v>12975.79</v>
      </c>
      <c r="F529" s="163">
        <f t="shared" si="53"/>
        <v>95.237882038458352</v>
      </c>
      <c r="G529" s="58"/>
    </row>
    <row r="530" spans="1:7" ht="31.5">
      <c r="A530" s="82" t="s">
        <v>311</v>
      </c>
      <c r="B530" s="80" t="s">
        <v>158</v>
      </c>
      <c r="C530" s="81">
        <v>200</v>
      </c>
      <c r="D530" s="128">
        <f>SUM(D531)</f>
        <v>13624.61</v>
      </c>
      <c r="E530" s="128">
        <f>SUM(E531)</f>
        <v>12975.79</v>
      </c>
      <c r="F530" s="163">
        <f t="shared" si="53"/>
        <v>95.237882038458352</v>
      </c>
      <c r="G530" s="58"/>
    </row>
    <row r="531" spans="1:7" ht="31.5">
      <c r="A531" s="82" t="s">
        <v>15</v>
      </c>
      <c r="B531" s="80" t="s">
        <v>158</v>
      </c>
      <c r="C531" s="81">
        <v>240</v>
      </c>
      <c r="D531" s="128">
        <v>13624.61</v>
      </c>
      <c r="E531" s="128">
        <v>12975.79</v>
      </c>
      <c r="F531" s="163">
        <f t="shared" si="53"/>
        <v>95.237882038458352</v>
      </c>
      <c r="G531" s="58"/>
    </row>
    <row r="532" spans="1:7" ht="15.75">
      <c r="A532" s="92" t="s">
        <v>159</v>
      </c>
      <c r="B532" s="80" t="s">
        <v>160</v>
      </c>
      <c r="C532" s="81"/>
      <c r="D532" s="128">
        <f>SUM(D533)</f>
        <v>4751.03</v>
      </c>
      <c r="E532" s="128">
        <f>SUM(E533)</f>
        <v>4751.0280700000003</v>
      </c>
      <c r="F532" s="163">
        <f t="shared" si="53"/>
        <v>99.9999593772298</v>
      </c>
      <c r="G532" s="58"/>
    </row>
    <row r="533" spans="1:7" ht="31.5">
      <c r="A533" s="82" t="s">
        <v>311</v>
      </c>
      <c r="B533" s="80" t="s">
        <v>160</v>
      </c>
      <c r="C533" s="81">
        <v>200</v>
      </c>
      <c r="D533" s="128">
        <f>SUM(D534)</f>
        <v>4751.03</v>
      </c>
      <c r="E533" s="128">
        <f>SUM(E534)</f>
        <v>4751.0280700000003</v>
      </c>
      <c r="F533" s="163">
        <f t="shared" si="53"/>
        <v>99.9999593772298</v>
      </c>
      <c r="G533" s="58"/>
    </row>
    <row r="534" spans="1:7" ht="31.5">
      <c r="A534" s="82" t="s">
        <v>15</v>
      </c>
      <c r="B534" s="80" t="s">
        <v>160</v>
      </c>
      <c r="C534" s="81">
        <v>240</v>
      </c>
      <c r="D534" s="128">
        <v>4751.03</v>
      </c>
      <c r="E534" s="128">
        <v>4751.0280700000003</v>
      </c>
      <c r="F534" s="163">
        <f t="shared" si="53"/>
        <v>99.9999593772298</v>
      </c>
      <c r="G534" s="58"/>
    </row>
    <row r="535" spans="1:7" ht="15.75">
      <c r="A535" s="98" t="s">
        <v>376</v>
      </c>
      <c r="B535" s="80" t="s">
        <v>161</v>
      </c>
      <c r="C535" s="77"/>
      <c r="D535" s="128">
        <f>SUM(D536)</f>
        <v>3518.4</v>
      </c>
      <c r="E535" s="128">
        <f>SUM(E536)</f>
        <v>3518.4</v>
      </c>
      <c r="F535" s="163">
        <f t="shared" si="53"/>
        <v>100</v>
      </c>
      <c r="G535" s="58"/>
    </row>
    <row r="536" spans="1:7" ht="31.5">
      <c r="A536" s="82" t="s">
        <v>311</v>
      </c>
      <c r="B536" s="80" t="s">
        <v>161</v>
      </c>
      <c r="C536" s="81">
        <v>200</v>
      </c>
      <c r="D536" s="128">
        <f>SUM(D537)</f>
        <v>3518.4</v>
      </c>
      <c r="E536" s="128">
        <f>SUM(E537)</f>
        <v>3518.4</v>
      </c>
      <c r="F536" s="163">
        <f t="shared" si="53"/>
        <v>100</v>
      </c>
      <c r="G536" s="58"/>
    </row>
    <row r="537" spans="1:7" ht="31.5">
      <c r="A537" s="82" t="s">
        <v>15</v>
      </c>
      <c r="B537" s="80" t="s">
        <v>161</v>
      </c>
      <c r="C537" s="81">
        <v>240</v>
      </c>
      <c r="D537" s="128">
        <v>3518.4</v>
      </c>
      <c r="E537" s="128">
        <v>3518.4</v>
      </c>
      <c r="F537" s="163">
        <f t="shared" si="53"/>
        <v>100</v>
      </c>
      <c r="G537" s="58"/>
    </row>
    <row r="538" spans="1:7" ht="15.75">
      <c r="A538" s="98" t="s">
        <v>549</v>
      </c>
      <c r="B538" s="80" t="s">
        <v>550</v>
      </c>
      <c r="C538" s="77"/>
      <c r="D538" s="128">
        <f>SUM(D539)</f>
        <v>5741.6</v>
      </c>
      <c r="E538" s="128">
        <f>SUM(E539)</f>
        <v>5741.52</v>
      </c>
      <c r="F538" s="163">
        <f t="shared" si="53"/>
        <v>99.998606660164413</v>
      </c>
      <c r="G538" s="63"/>
    </row>
    <row r="539" spans="1:7" ht="31.5">
      <c r="A539" s="82" t="s">
        <v>311</v>
      </c>
      <c r="B539" s="80" t="s">
        <v>550</v>
      </c>
      <c r="C539" s="81">
        <v>200</v>
      </c>
      <c r="D539" s="128">
        <f>SUM(D540)</f>
        <v>5741.6</v>
      </c>
      <c r="E539" s="128">
        <f>SUM(E540)</f>
        <v>5741.52</v>
      </c>
      <c r="F539" s="163">
        <f t="shared" si="53"/>
        <v>99.998606660164413</v>
      </c>
      <c r="G539" s="63"/>
    </row>
    <row r="540" spans="1:7" ht="31.5">
      <c r="A540" s="82" t="s">
        <v>15</v>
      </c>
      <c r="B540" s="80" t="s">
        <v>550</v>
      </c>
      <c r="C540" s="81">
        <v>240</v>
      </c>
      <c r="D540" s="128">
        <v>5741.6</v>
      </c>
      <c r="E540" s="128">
        <v>5741.52</v>
      </c>
      <c r="F540" s="163">
        <f t="shared" si="53"/>
        <v>99.998606660164413</v>
      </c>
      <c r="G540" s="63"/>
    </row>
    <row r="541" spans="1:7" ht="15.75">
      <c r="A541" s="98" t="s">
        <v>553</v>
      </c>
      <c r="B541" s="80" t="s">
        <v>551</v>
      </c>
      <c r="C541" s="77"/>
      <c r="D541" s="128">
        <f>SUM(D542)</f>
        <v>1130</v>
      </c>
      <c r="E541" s="128">
        <f>SUM(E542)</f>
        <v>1130</v>
      </c>
      <c r="F541" s="163">
        <f t="shared" si="53"/>
        <v>100</v>
      </c>
      <c r="G541" s="63"/>
    </row>
    <row r="542" spans="1:7" ht="31.5">
      <c r="A542" s="82" t="s">
        <v>311</v>
      </c>
      <c r="B542" s="80" t="s">
        <v>551</v>
      </c>
      <c r="C542" s="81">
        <v>200</v>
      </c>
      <c r="D542" s="128">
        <f>SUM(D543)</f>
        <v>1130</v>
      </c>
      <c r="E542" s="128">
        <f>SUM(E543)</f>
        <v>1130</v>
      </c>
      <c r="F542" s="163">
        <f t="shared" si="53"/>
        <v>100</v>
      </c>
      <c r="G542" s="63"/>
    </row>
    <row r="543" spans="1:7" ht="31.5">
      <c r="A543" s="82" t="s">
        <v>15</v>
      </c>
      <c r="B543" s="80" t="s">
        <v>551</v>
      </c>
      <c r="C543" s="81">
        <v>240</v>
      </c>
      <c r="D543" s="128">
        <v>1130</v>
      </c>
      <c r="E543" s="128">
        <v>1130</v>
      </c>
      <c r="F543" s="163">
        <f t="shared" si="53"/>
        <v>100</v>
      </c>
      <c r="G543" s="63"/>
    </row>
    <row r="544" spans="1:7" ht="15.75">
      <c r="A544" s="98" t="s">
        <v>657</v>
      </c>
      <c r="B544" s="80" t="s">
        <v>653</v>
      </c>
      <c r="C544" s="77"/>
      <c r="D544" s="128">
        <f>SUM(D545)</f>
        <v>1378.24</v>
      </c>
      <c r="E544" s="128">
        <f>SUM(E545)</f>
        <v>1378.2380000000001</v>
      </c>
      <c r="F544" s="163">
        <f t="shared" si="53"/>
        <v>99.99985488739263</v>
      </c>
      <c r="G544" s="63"/>
    </row>
    <row r="545" spans="1:7" ht="31.5">
      <c r="A545" s="82" t="s">
        <v>311</v>
      </c>
      <c r="B545" s="80" t="s">
        <v>653</v>
      </c>
      <c r="C545" s="81">
        <v>200</v>
      </c>
      <c r="D545" s="128">
        <f>SUM(D546)</f>
        <v>1378.24</v>
      </c>
      <c r="E545" s="128">
        <f>SUM(E546)</f>
        <v>1378.2380000000001</v>
      </c>
      <c r="F545" s="163">
        <f t="shared" si="53"/>
        <v>99.99985488739263</v>
      </c>
      <c r="G545" s="63"/>
    </row>
    <row r="546" spans="1:7" ht="31.5">
      <c r="A546" s="82" t="s">
        <v>15</v>
      </c>
      <c r="B546" s="80" t="s">
        <v>653</v>
      </c>
      <c r="C546" s="81">
        <v>240</v>
      </c>
      <c r="D546" s="128">
        <v>1378.24</v>
      </c>
      <c r="E546" s="128">
        <v>1378.2380000000001</v>
      </c>
      <c r="F546" s="163">
        <f t="shared" si="53"/>
        <v>99.99985488739263</v>
      </c>
      <c r="G546" s="63"/>
    </row>
    <row r="547" spans="1:7" ht="32.25" customHeight="1">
      <c r="A547" s="98" t="s">
        <v>162</v>
      </c>
      <c r="B547" s="80" t="s">
        <v>163</v>
      </c>
      <c r="C547" s="81"/>
      <c r="D547" s="128">
        <f t="shared" ref="D547:E549" si="54">SUM(D548)</f>
        <v>60497.7</v>
      </c>
      <c r="E547" s="128">
        <f t="shared" si="54"/>
        <v>60494.124600000003</v>
      </c>
      <c r="F547" s="163">
        <f t="shared" si="53"/>
        <v>99.994090023257087</v>
      </c>
      <c r="G547" s="58"/>
    </row>
    <row r="548" spans="1:7" ht="31.5">
      <c r="A548" s="85" t="s">
        <v>28</v>
      </c>
      <c r="B548" s="80" t="s">
        <v>163</v>
      </c>
      <c r="C548" s="81">
        <v>600</v>
      </c>
      <c r="D548" s="128">
        <f t="shared" si="54"/>
        <v>60497.7</v>
      </c>
      <c r="E548" s="128">
        <f t="shared" si="54"/>
        <v>60494.124600000003</v>
      </c>
      <c r="F548" s="163">
        <f t="shared" si="53"/>
        <v>99.994090023257087</v>
      </c>
      <c r="G548" s="58"/>
    </row>
    <row r="549" spans="1:7" ht="15.75">
      <c r="A549" s="85" t="s">
        <v>51</v>
      </c>
      <c r="B549" s="80" t="s">
        <v>163</v>
      </c>
      <c r="C549" s="81">
        <v>610</v>
      </c>
      <c r="D549" s="128">
        <f t="shared" si="54"/>
        <v>60497.7</v>
      </c>
      <c r="E549" s="128">
        <f t="shared" si="54"/>
        <v>60494.124600000003</v>
      </c>
      <c r="F549" s="163">
        <f t="shared" si="53"/>
        <v>99.994090023257087</v>
      </c>
      <c r="G549" s="58"/>
    </row>
    <row r="550" spans="1:7" ht="47.25">
      <c r="A550" s="85" t="s">
        <v>57</v>
      </c>
      <c r="B550" s="80" t="s">
        <v>163</v>
      </c>
      <c r="C550" s="81">
        <v>611</v>
      </c>
      <c r="D550" s="128">
        <v>60497.7</v>
      </c>
      <c r="E550" s="128">
        <v>60494.124600000003</v>
      </c>
      <c r="F550" s="163">
        <f t="shared" si="53"/>
        <v>99.994090023257087</v>
      </c>
      <c r="G550" s="58"/>
    </row>
    <row r="551" spans="1:7" ht="31.5">
      <c r="A551" s="79" t="s">
        <v>377</v>
      </c>
      <c r="B551" s="80" t="s">
        <v>164</v>
      </c>
      <c r="C551" s="97"/>
      <c r="D551" s="128">
        <f>SUM(D552)</f>
        <v>49510.75</v>
      </c>
      <c r="E551" s="128">
        <f>SUM(E552)</f>
        <v>49509.477899999998</v>
      </c>
      <c r="F551" s="163">
        <f t="shared" si="53"/>
        <v>99.997430658998297</v>
      </c>
      <c r="G551" s="58"/>
    </row>
    <row r="552" spans="1:7" ht="31.5">
      <c r="A552" s="92" t="s">
        <v>165</v>
      </c>
      <c r="B552" s="80" t="s">
        <v>166</v>
      </c>
      <c r="C552" s="97"/>
      <c r="D552" s="128">
        <f>SUM(D553,D556,D559,D562,D566)</f>
        <v>49510.75</v>
      </c>
      <c r="E552" s="128">
        <f>SUM(E553,E556,E559,E562,E566)</f>
        <v>49509.477899999998</v>
      </c>
      <c r="F552" s="163">
        <f t="shared" si="53"/>
        <v>99.997430658998297</v>
      </c>
      <c r="G552" s="58"/>
    </row>
    <row r="553" spans="1:7" ht="47.25" customHeight="1">
      <c r="A553" s="109" t="s">
        <v>167</v>
      </c>
      <c r="B553" s="80" t="s">
        <v>168</v>
      </c>
      <c r="C553" s="97"/>
      <c r="D553" s="128">
        <f>SUM(D554)</f>
        <v>23659.65</v>
      </c>
      <c r="E553" s="128">
        <f>SUM(E554)</f>
        <v>23659.648099999999</v>
      </c>
      <c r="F553" s="163">
        <f t="shared" si="53"/>
        <v>99.999991969450093</v>
      </c>
      <c r="G553" s="58"/>
    </row>
    <row r="554" spans="1:7" ht="31.5">
      <c r="A554" s="82" t="s">
        <v>311</v>
      </c>
      <c r="B554" s="80" t="s">
        <v>168</v>
      </c>
      <c r="C554" s="81">
        <v>200</v>
      </c>
      <c r="D554" s="128">
        <f>SUM(D555)</f>
        <v>23659.65</v>
      </c>
      <c r="E554" s="128">
        <f>SUM(E555)</f>
        <v>23659.648099999999</v>
      </c>
      <c r="F554" s="163">
        <f t="shared" si="53"/>
        <v>99.999991969450093</v>
      </c>
      <c r="G554" s="58"/>
    </row>
    <row r="555" spans="1:7" ht="31.5">
      <c r="A555" s="82" t="s">
        <v>15</v>
      </c>
      <c r="B555" s="80" t="s">
        <v>168</v>
      </c>
      <c r="C555" s="81">
        <v>240</v>
      </c>
      <c r="D555" s="128">
        <v>23659.65</v>
      </c>
      <c r="E555" s="128">
        <v>23659.648099999999</v>
      </c>
      <c r="F555" s="163">
        <f t="shared" si="53"/>
        <v>99.999991969450093</v>
      </c>
      <c r="G555" s="58"/>
    </row>
    <row r="556" spans="1:7" ht="15.75">
      <c r="A556" s="79" t="s">
        <v>169</v>
      </c>
      <c r="B556" s="80" t="s">
        <v>170</v>
      </c>
      <c r="C556" s="81"/>
      <c r="D556" s="128">
        <f>SUM(D557)</f>
        <v>1600</v>
      </c>
      <c r="E556" s="128">
        <f>SUM(E557)</f>
        <v>1598.76874</v>
      </c>
      <c r="F556" s="163">
        <f t="shared" si="53"/>
        <v>99.923046249999999</v>
      </c>
      <c r="G556" s="58"/>
    </row>
    <row r="557" spans="1:7" ht="31.5">
      <c r="A557" s="82" t="s">
        <v>311</v>
      </c>
      <c r="B557" s="80" t="s">
        <v>170</v>
      </c>
      <c r="C557" s="81">
        <v>200</v>
      </c>
      <c r="D557" s="128">
        <f>SUM(D558)</f>
        <v>1600</v>
      </c>
      <c r="E557" s="128">
        <f>SUM(E558)</f>
        <v>1598.76874</v>
      </c>
      <c r="F557" s="163">
        <f t="shared" si="53"/>
        <v>99.923046249999999</v>
      </c>
      <c r="G557" s="58"/>
    </row>
    <row r="558" spans="1:7" ht="31.5">
      <c r="A558" s="82" t="s">
        <v>15</v>
      </c>
      <c r="B558" s="80" t="s">
        <v>170</v>
      </c>
      <c r="C558" s="81">
        <v>240</v>
      </c>
      <c r="D558" s="128">
        <v>1600</v>
      </c>
      <c r="E558" s="128">
        <v>1598.76874</v>
      </c>
      <c r="F558" s="163">
        <f t="shared" si="53"/>
        <v>99.923046249999999</v>
      </c>
      <c r="G558" s="58"/>
    </row>
    <row r="559" spans="1:7" ht="31.5">
      <c r="A559" s="82" t="s">
        <v>378</v>
      </c>
      <c r="B559" s="80" t="s">
        <v>171</v>
      </c>
      <c r="C559" s="81"/>
      <c r="D559" s="128">
        <f t="shared" ref="D559:E560" si="55">SUM(D560)</f>
        <v>500</v>
      </c>
      <c r="E559" s="128">
        <f t="shared" si="55"/>
        <v>500</v>
      </c>
      <c r="F559" s="163">
        <f t="shared" si="53"/>
        <v>100</v>
      </c>
      <c r="G559" s="58"/>
    </row>
    <row r="560" spans="1:7" ht="31.5">
      <c r="A560" s="82" t="s">
        <v>311</v>
      </c>
      <c r="B560" s="80" t="s">
        <v>171</v>
      </c>
      <c r="C560" s="81">
        <v>200</v>
      </c>
      <c r="D560" s="128">
        <f t="shared" si="55"/>
        <v>500</v>
      </c>
      <c r="E560" s="128">
        <f t="shared" si="55"/>
        <v>500</v>
      </c>
      <c r="F560" s="163">
        <f t="shared" si="53"/>
        <v>100</v>
      </c>
      <c r="G560" s="58"/>
    </row>
    <row r="561" spans="1:7" ht="31.5">
      <c r="A561" s="82" t="s">
        <v>15</v>
      </c>
      <c r="B561" s="80" t="s">
        <v>171</v>
      </c>
      <c r="C561" s="81">
        <v>240</v>
      </c>
      <c r="D561" s="128">
        <v>500</v>
      </c>
      <c r="E561" s="128">
        <v>500</v>
      </c>
      <c r="F561" s="163">
        <f t="shared" si="53"/>
        <v>100</v>
      </c>
      <c r="G561" s="58"/>
    </row>
    <row r="562" spans="1:7" ht="15.75">
      <c r="A562" s="82" t="s">
        <v>614</v>
      </c>
      <c r="B562" s="80" t="s">
        <v>615</v>
      </c>
      <c r="C562" s="81"/>
      <c r="D562" s="128">
        <f>SUM(D563)</f>
        <v>16792</v>
      </c>
      <c r="E562" s="128">
        <f>SUM(E563)</f>
        <v>16792</v>
      </c>
      <c r="F562" s="163">
        <f t="shared" ref="F562:F616" si="56">SUM(E562/D562*100)</f>
        <v>100</v>
      </c>
      <c r="G562" s="63"/>
    </row>
    <row r="563" spans="1:7" ht="15.75">
      <c r="A563" s="82" t="s">
        <v>7</v>
      </c>
      <c r="B563" s="80" t="s">
        <v>615</v>
      </c>
      <c r="C563" s="81">
        <v>800</v>
      </c>
      <c r="D563" s="128">
        <f>SUM(D564)</f>
        <v>16792</v>
      </c>
      <c r="E563" s="128">
        <f>SUM(E564)</f>
        <v>16792</v>
      </c>
      <c r="F563" s="163">
        <f t="shared" si="56"/>
        <v>100</v>
      </c>
      <c r="G563" s="63"/>
    </row>
    <row r="564" spans="1:7" ht="47.25">
      <c r="A564" s="83" t="s">
        <v>310</v>
      </c>
      <c r="B564" s="80" t="s">
        <v>615</v>
      </c>
      <c r="C564" s="81">
        <v>810</v>
      </c>
      <c r="D564" s="128">
        <v>16792</v>
      </c>
      <c r="E564" s="128">
        <v>16792</v>
      </c>
      <c r="F564" s="163">
        <f t="shared" si="56"/>
        <v>100</v>
      </c>
      <c r="G564" s="63"/>
    </row>
    <row r="565" spans="1:7" ht="15.75">
      <c r="A565" s="82" t="s">
        <v>619</v>
      </c>
      <c r="B565" s="80" t="s">
        <v>640</v>
      </c>
      <c r="C565" s="81"/>
      <c r="D565" s="128">
        <f>SUM(D566)</f>
        <v>6959.1</v>
      </c>
      <c r="E565" s="128">
        <f>SUM(E566)</f>
        <v>6959.06106</v>
      </c>
      <c r="F565" s="163">
        <f t="shared" si="56"/>
        <v>99.99944044488511</v>
      </c>
      <c r="G565" s="63"/>
    </row>
    <row r="566" spans="1:7" ht="15.75">
      <c r="A566" s="82" t="s">
        <v>7</v>
      </c>
      <c r="B566" s="80" t="s">
        <v>640</v>
      </c>
      <c r="C566" s="81">
        <v>800</v>
      </c>
      <c r="D566" s="128">
        <f>SUM(D567)</f>
        <v>6959.1</v>
      </c>
      <c r="E566" s="128">
        <f>SUM(E567)</f>
        <v>6959.06106</v>
      </c>
      <c r="F566" s="163">
        <f t="shared" si="56"/>
        <v>99.99944044488511</v>
      </c>
      <c r="G566" s="63"/>
    </row>
    <row r="567" spans="1:7" ht="47.25">
      <c r="A567" s="83" t="s">
        <v>310</v>
      </c>
      <c r="B567" s="80" t="s">
        <v>640</v>
      </c>
      <c r="C567" s="81">
        <v>810</v>
      </c>
      <c r="D567" s="128">
        <v>6959.1</v>
      </c>
      <c r="E567" s="128">
        <v>6959.06106</v>
      </c>
      <c r="F567" s="163">
        <f t="shared" si="56"/>
        <v>99.99944044488511</v>
      </c>
      <c r="G567" s="63"/>
    </row>
    <row r="568" spans="1:7" ht="49.5" customHeight="1">
      <c r="A568" s="74" t="s">
        <v>379</v>
      </c>
      <c r="B568" s="75" t="s">
        <v>172</v>
      </c>
      <c r="C568" s="88"/>
      <c r="D568" s="122">
        <f>SUM(D569)</f>
        <v>1096.8</v>
      </c>
      <c r="E568" s="122">
        <f>SUM(E569)</f>
        <v>1096.75</v>
      </c>
      <c r="F568" s="162">
        <f t="shared" si="56"/>
        <v>99.995441283734507</v>
      </c>
      <c r="G568" s="58"/>
    </row>
    <row r="569" spans="1:7" ht="47.25">
      <c r="A569" s="79" t="s">
        <v>173</v>
      </c>
      <c r="B569" s="86" t="s">
        <v>174</v>
      </c>
      <c r="C569" s="81"/>
      <c r="D569" s="128">
        <f>SUM(D570,D573)</f>
        <v>1096.8</v>
      </c>
      <c r="E569" s="128">
        <f>SUM(E570,E573)</f>
        <v>1096.75</v>
      </c>
      <c r="F569" s="163">
        <f t="shared" si="56"/>
        <v>99.995441283734507</v>
      </c>
      <c r="G569" s="58"/>
    </row>
    <row r="570" spans="1:7" ht="31.5">
      <c r="A570" s="79" t="s">
        <v>175</v>
      </c>
      <c r="B570" s="86" t="s">
        <v>176</v>
      </c>
      <c r="C570" s="81"/>
      <c r="D570" s="128">
        <f>SUM(D571)</f>
        <v>304.8</v>
      </c>
      <c r="E570" s="128">
        <f>SUM(E571)</f>
        <v>304.75</v>
      </c>
      <c r="F570" s="163">
        <f t="shared" si="56"/>
        <v>99.983595800524924</v>
      </c>
      <c r="G570" s="58"/>
    </row>
    <row r="571" spans="1:7" ht="15.75">
      <c r="A571" s="82" t="s">
        <v>7</v>
      </c>
      <c r="B571" s="86" t="s">
        <v>176</v>
      </c>
      <c r="C571" s="81">
        <v>800</v>
      </c>
      <c r="D571" s="128">
        <f>SUM(D572)</f>
        <v>304.8</v>
      </c>
      <c r="E571" s="128">
        <f>SUM(E572)</f>
        <v>304.75</v>
      </c>
      <c r="F571" s="163">
        <f t="shared" si="56"/>
        <v>99.983595800524924</v>
      </c>
      <c r="G571" s="58"/>
    </row>
    <row r="572" spans="1:7" ht="47.25">
      <c r="A572" s="83" t="s">
        <v>310</v>
      </c>
      <c r="B572" s="86" t="s">
        <v>176</v>
      </c>
      <c r="C572" s="81">
        <v>810</v>
      </c>
      <c r="D572" s="128">
        <v>304.8</v>
      </c>
      <c r="E572" s="128">
        <v>304.75</v>
      </c>
      <c r="F572" s="163">
        <f t="shared" si="56"/>
        <v>99.983595800524924</v>
      </c>
      <c r="G572" s="58"/>
    </row>
    <row r="573" spans="1:7" ht="15.75">
      <c r="A573" s="79" t="s">
        <v>177</v>
      </c>
      <c r="B573" s="86" t="s">
        <v>178</v>
      </c>
      <c r="C573" s="81"/>
      <c r="D573" s="128">
        <f>SUM(D574,)</f>
        <v>792</v>
      </c>
      <c r="E573" s="128">
        <f>SUM(E574,)</f>
        <v>792</v>
      </c>
      <c r="F573" s="163">
        <f t="shared" si="56"/>
        <v>100</v>
      </c>
      <c r="G573" s="58"/>
    </row>
    <row r="574" spans="1:7" ht="31.5">
      <c r="A574" s="82" t="s">
        <v>311</v>
      </c>
      <c r="B574" s="86" t="s">
        <v>178</v>
      </c>
      <c r="C574" s="81">
        <v>200</v>
      </c>
      <c r="D574" s="128">
        <f>SUM(D575)</f>
        <v>792</v>
      </c>
      <c r="E574" s="128">
        <f>SUM(E575)</f>
        <v>792</v>
      </c>
      <c r="F574" s="163">
        <f t="shared" si="56"/>
        <v>100</v>
      </c>
      <c r="G574" s="58"/>
    </row>
    <row r="575" spans="1:7" ht="31.5">
      <c r="A575" s="82" t="s">
        <v>15</v>
      </c>
      <c r="B575" s="86" t="s">
        <v>178</v>
      </c>
      <c r="C575" s="81">
        <v>240</v>
      </c>
      <c r="D575" s="128">
        <v>792</v>
      </c>
      <c r="E575" s="128">
        <v>792</v>
      </c>
      <c r="F575" s="163">
        <f t="shared" si="56"/>
        <v>100</v>
      </c>
      <c r="G575" s="58"/>
    </row>
    <row r="576" spans="1:7" ht="31.5">
      <c r="A576" s="74" t="s">
        <v>380</v>
      </c>
      <c r="B576" s="99" t="s">
        <v>179</v>
      </c>
      <c r="C576" s="106"/>
      <c r="D576" s="122">
        <f>SUM(D577,)</f>
        <v>46484.1</v>
      </c>
      <c r="E576" s="122">
        <f>SUM(E577,)</f>
        <v>42655.493200000004</v>
      </c>
      <c r="F576" s="162">
        <f t="shared" si="56"/>
        <v>91.763620678898818</v>
      </c>
      <c r="G576" s="58"/>
    </row>
    <row r="577" spans="1:7" ht="31.5">
      <c r="A577" s="79" t="s">
        <v>180</v>
      </c>
      <c r="B577" s="80" t="s">
        <v>181</v>
      </c>
      <c r="C577" s="81"/>
      <c r="D577" s="128">
        <f>SUM(D578,)</f>
        <v>46484.1</v>
      </c>
      <c r="E577" s="128">
        <f>SUM(E578,)</f>
        <v>42655.493200000004</v>
      </c>
      <c r="F577" s="163">
        <f t="shared" si="56"/>
        <v>91.763620678898818</v>
      </c>
    </row>
    <row r="578" spans="1:7" ht="31.5">
      <c r="A578" s="79" t="s">
        <v>182</v>
      </c>
      <c r="B578" s="80" t="s">
        <v>183</v>
      </c>
      <c r="C578" s="81"/>
      <c r="D578" s="128">
        <f>SUM(D579,D582,D585)</f>
        <v>46484.1</v>
      </c>
      <c r="E578" s="128">
        <f>SUM(E579,E582,E585)</f>
        <v>42655.493200000004</v>
      </c>
      <c r="F578" s="163">
        <f t="shared" si="56"/>
        <v>91.763620678898818</v>
      </c>
    </row>
    <row r="579" spans="1:7" ht="78.75">
      <c r="A579" s="79" t="s">
        <v>381</v>
      </c>
      <c r="B579" s="80" t="s">
        <v>184</v>
      </c>
      <c r="C579" s="81"/>
      <c r="D579" s="128">
        <f>SUM(D580)</f>
        <v>382.2</v>
      </c>
      <c r="E579" s="128">
        <f>SUM(E580)</f>
        <v>382.2</v>
      </c>
      <c r="F579" s="163">
        <f t="shared" si="56"/>
        <v>100</v>
      </c>
    </row>
    <row r="580" spans="1:7" ht="31.5">
      <c r="A580" s="82" t="s">
        <v>311</v>
      </c>
      <c r="B580" s="80" t="s">
        <v>184</v>
      </c>
      <c r="C580" s="81">
        <v>200</v>
      </c>
      <c r="D580" s="128">
        <f>SUM(D581)</f>
        <v>382.2</v>
      </c>
      <c r="E580" s="128">
        <f>SUM(E581)</f>
        <v>382.2</v>
      </c>
      <c r="F580" s="163">
        <f t="shared" si="56"/>
        <v>100</v>
      </c>
    </row>
    <row r="581" spans="1:7" s="4" customFormat="1" ht="31.5">
      <c r="A581" s="82" t="s">
        <v>15</v>
      </c>
      <c r="B581" s="80" t="s">
        <v>184</v>
      </c>
      <c r="C581" s="81">
        <v>240</v>
      </c>
      <c r="D581" s="128">
        <v>382.2</v>
      </c>
      <c r="E581" s="128">
        <v>382.2</v>
      </c>
      <c r="F581" s="163">
        <f t="shared" si="56"/>
        <v>100</v>
      </c>
    </row>
    <row r="582" spans="1:7" s="4" customFormat="1" ht="63">
      <c r="A582" s="82" t="s">
        <v>382</v>
      </c>
      <c r="B582" s="80" t="s">
        <v>383</v>
      </c>
      <c r="C582" s="81"/>
      <c r="D582" s="128">
        <f>SUM(D583)</f>
        <v>2196.9</v>
      </c>
      <c r="E582" s="128">
        <f>SUM(E583)</f>
        <v>2196.8398099999999</v>
      </c>
      <c r="F582" s="163">
        <f t="shared" si="56"/>
        <v>99.997260230324542</v>
      </c>
    </row>
    <row r="583" spans="1:7" s="4" customFormat="1" ht="15.75">
      <c r="A583" s="92" t="s">
        <v>121</v>
      </c>
      <c r="B583" s="80" t="s">
        <v>383</v>
      </c>
      <c r="C583" s="77">
        <v>300</v>
      </c>
      <c r="D583" s="128">
        <f>SUM(D584)</f>
        <v>2196.9</v>
      </c>
      <c r="E583" s="128">
        <f>SUM(E584)</f>
        <v>2196.8398099999999</v>
      </c>
      <c r="F583" s="163">
        <f t="shared" si="56"/>
        <v>99.997260230324542</v>
      </c>
    </row>
    <row r="584" spans="1:7" s="4" customFormat="1" ht="31.5">
      <c r="A584" s="92" t="s">
        <v>185</v>
      </c>
      <c r="B584" s="80" t="s">
        <v>383</v>
      </c>
      <c r="C584" s="81">
        <v>323</v>
      </c>
      <c r="D584" s="128">
        <v>2196.9</v>
      </c>
      <c r="E584" s="128">
        <v>2196.8398099999999</v>
      </c>
      <c r="F584" s="163">
        <f t="shared" si="56"/>
        <v>99.997260230324542</v>
      </c>
    </row>
    <row r="585" spans="1:7" s="4" customFormat="1" ht="47.25">
      <c r="A585" s="82" t="s">
        <v>384</v>
      </c>
      <c r="B585" s="86" t="s">
        <v>665</v>
      </c>
      <c r="C585" s="77"/>
      <c r="D585" s="128">
        <f>SUM(D586)</f>
        <v>43905</v>
      </c>
      <c r="E585" s="128">
        <f>SUM(E586)</f>
        <v>40076.453390000002</v>
      </c>
      <c r="F585" s="163">
        <f t="shared" si="56"/>
        <v>91.279930281289154</v>
      </c>
    </row>
    <row r="586" spans="1:7" ht="15.75">
      <c r="A586" s="92" t="s">
        <v>121</v>
      </c>
      <c r="B586" s="86" t="s">
        <v>665</v>
      </c>
      <c r="C586" s="77">
        <v>300</v>
      </c>
      <c r="D586" s="128">
        <f>SUM(D587)</f>
        <v>43905</v>
      </c>
      <c r="E586" s="128">
        <f>SUM(E587)</f>
        <v>40076.453390000002</v>
      </c>
      <c r="F586" s="163">
        <f t="shared" si="56"/>
        <v>91.279930281289154</v>
      </c>
    </row>
    <row r="587" spans="1:7" ht="31.9" customHeight="1">
      <c r="A587" s="92" t="s">
        <v>185</v>
      </c>
      <c r="B587" s="86" t="s">
        <v>665</v>
      </c>
      <c r="C587" s="81">
        <v>323</v>
      </c>
      <c r="D587" s="130">
        <v>43905</v>
      </c>
      <c r="E587" s="130">
        <v>40076.453390000002</v>
      </c>
      <c r="F587" s="163">
        <f t="shared" si="56"/>
        <v>91.279930281289154</v>
      </c>
    </row>
    <row r="588" spans="1:7" ht="15.75">
      <c r="A588" s="82" t="s">
        <v>186</v>
      </c>
      <c r="B588" s="86" t="s">
        <v>665</v>
      </c>
      <c r="C588" s="81">
        <v>323</v>
      </c>
      <c r="D588" s="128">
        <v>43905</v>
      </c>
      <c r="E588" s="128">
        <v>40076.449999999997</v>
      </c>
      <c r="F588" s="163">
        <f t="shared" si="56"/>
        <v>91.279922560072876</v>
      </c>
    </row>
    <row r="589" spans="1:7" ht="30" customHeight="1">
      <c r="A589" s="74" t="s">
        <v>385</v>
      </c>
      <c r="B589" s="75" t="s">
        <v>187</v>
      </c>
      <c r="C589" s="88"/>
      <c r="D589" s="122">
        <f>SUM(D590,D607,D624,D629,D645,)</f>
        <v>76304.820000000007</v>
      </c>
      <c r="E589" s="122">
        <f>SUM(E590,E607,E624,E629,E645,)</f>
        <v>68724.210150000014</v>
      </c>
      <c r="F589" s="162">
        <f t="shared" si="56"/>
        <v>90.065359108376128</v>
      </c>
      <c r="G589" s="58"/>
    </row>
    <row r="590" spans="1:7" ht="32.25" customHeight="1">
      <c r="A590" s="79" t="s">
        <v>188</v>
      </c>
      <c r="B590" s="80" t="s">
        <v>189</v>
      </c>
      <c r="C590" s="81"/>
      <c r="D590" s="128">
        <f>SUM(D591)</f>
        <v>6934.21</v>
      </c>
      <c r="E590" s="128">
        <f>SUM(E591)</f>
        <v>6934.2086600000002</v>
      </c>
      <c r="F590" s="163">
        <f t="shared" si="56"/>
        <v>99.999980675520362</v>
      </c>
      <c r="G590" s="58"/>
    </row>
    <row r="591" spans="1:7" ht="15.75">
      <c r="A591" s="79" t="s">
        <v>190</v>
      </c>
      <c r="B591" s="80" t="s">
        <v>191</v>
      </c>
      <c r="C591" s="110"/>
      <c r="D591" s="128">
        <f>SUM(D592,D595,D598,D601,D604,)</f>
        <v>6934.21</v>
      </c>
      <c r="E591" s="128">
        <f>SUM(E592,E595,E598,E601,E604,)</f>
        <v>6934.2086600000002</v>
      </c>
      <c r="F591" s="163">
        <f t="shared" si="56"/>
        <v>99.999980675520362</v>
      </c>
      <c r="G591" s="58"/>
    </row>
    <row r="592" spans="1:7" ht="47.25">
      <c r="A592" s="79" t="s">
        <v>192</v>
      </c>
      <c r="B592" s="80" t="s">
        <v>193</v>
      </c>
      <c r="C592" s="81"/>
      <c r="D592" s="128">
        <f>SUM(D593)</f>
        <v>24</v>
      </c>
      <c r="E592" s="128">
        <f>SUM(E593)</f>
        <v>24</v>
      </c>
      <c r="F592" s="163">
        <f t="shared" si="56"/>
        <v>100</v>
      </c>
      <c r="G592" s="58"/>
    </row>
    <row r="593" spans="1:7" ht="15.75">
      <c r="A593" s="103" t="s">
        <v>121</v>
      </c>
      <c r="B593" s="80" t="s">
        <v>193</v>
      </c>
      <c r="C593" s="81">
        <v>300</v>
      </c>
      <c r="D593" s="128">
        <f>SUM(D594)</f>
        <v>24</v>
      </c>
      <c r="E593" s="128">
        <f>SUM(E594)</f>
        <v>24</v>
      </c>
      <c r="F593" s="163">
        <f t="shared" si="56"/>
        <v>100</v>
      </c>
      <c r="G593" s="58"/>
    </row>
    <row r="594" spans="1:7" ht="31.5">
      <c r="A594" s="82" t="s">
        <v>123</v>
      </c>
      <c r="B594" s="80" t="s">
        <v>193</v>
      </c>
      <c r="C594" s="81">
        <v>321</v>
      </c>
      <c r="D594" s="128">
        <v>24</v>
      </c>
      <c r="E594" s="128">
        <v>24</v>
      </c>
      <c r="F594" s="163">
        <f t="shared" si="56"/>
        <v>100</v>
      </c>
      <c r="G594" s="58"/>
    </row>
    <row r="595" spans="1:7" ht="110.25">
      <c r="A595" s="82" t="s">
        <v>687</v>
      </c>
      <c r="B595" s="80" t="s">
        <v>688</v>
      </c>
      <c r="C595" s="81"/>
      <c r="D595" s="128">
        <f>SUM(D596)</f>
        <v>276</v>
      </c>
      <c r="E595" s="128">
        <f>SUM(E596)</f>
        <v>276</v>
      </c>
      <c r="F595" s="163">
        <f t="shared" si="56"/>
        <v>100</v>
      </c>
      <c r="G595" s="63"/>
    </row>
    <row r="596" spans="1:7" ht="15.75">
      <c r="A596" s="103" t="s">
        <v>121</v>
      </c>
      <c r="B596" s="80" t="s">
        <v>688</v>
      </c>
      <c r="C596" s="81">
        <v>300</v>
      </c>
      <c r="D596" s="128">
        <f>SUM(D597)</f>
        <v>276</v>
      </c>
      <c r="E596" s="128">
        <f>SUM(E597)</f>
        <v>276</v>
      </c>
      <c r="F596" s="163">
        <f t="shared" si="56"/>
        <v>100</v>
      </c>
      <c r="G596" s="63"/>
    </row>
    <row r="597" spans="1:7" ht="31.5">
      <c r="A597" s="82" t="s">
        <v>123</v>
      </c>
      <c r="B597" s="80" t="s">
        <v>688</v>
      </c>
      <c r="C597" s="81">
        <v>321</v>
      </c>
      <c r="D597" s="128">
        <v>276</v>
      </c>
      <c r="E597" s="128">
        <v>276</v>
      </c>
      <c r="F597" s="163">
        <f t="shared" si="56"/>
        <v>100</v>
      </c>
      <c r="G597" s="63"/>
    </row>
    <row r="598" spans="1:7" ht="47.25">
      <c r="A598" s="82" t="s">
        <v>386</v>
      </c>
      <c r="B598" s="80" t="s">
        <v>194</v>
      </c>
      <c r="C598" s="81"/>
      <c r="D598" s="128">
        <f>SUM(D599)</f>
        <v>454.96</v>
      </c>
      <c r="E598" s="128">
        <f>SUM(E599)</f>
        <v>454.95992000000001</v>
      </c>
      <c r="F598" s="163">
        <f t="shared" si="56"/>
        <v>99.999982416036588</v>
      </c>
      <c r="G598" s="58"/>
    </row>
    <row r="599" spans="1:7" ht="15.75">
      <c r="A599" s="103" t="s">
        <v>121</v>
      </c>
      <c r="B599" s="80" t="s">
        <v>194</v>
      </c>
      <c r="C599" s="81">
        <v>300</v>
      </c>
      <c r="D599" s="128">
        <f>SUM(D600)</f>
        <v>454.96</v>
      </c>
      <c r="E599" s="128">
        <f>SUM(E600)</f>
        <v>454.95992000000001</v>
      </c>
      <c r="F599" s="163">
        <f t="shared" si="56"/>
        <v>99.999982416036588</v>
      </c>
      <c r="G599" s="58"/>
    </row>
    <row r="600" spans="1:7" ht="31.5">
      <c r="A600" s="82" t="s">
        <v>123</v>
      </c>
      <c r="B600" s="80" t="s">
        <v>194</v>
      </c>
      <c r="C600" s="81">
        <v>321</v>
      </c>
      <c r="D600" s="128">
        <v>454.96</v>
      </c>
      <c r="E600" s="128">
        <v>454.95992000000001</v>
      </c>
      <c r="F600" s="163">
        <f t="shared" si="56"/>
        <v>99.999982416036588</v>
      </c>
      <c r="G600" s="58"/>
    </row>
    <row r="601" spans="1:7" ht="47.25">
      <c r="A601" s="82" t="s">
        <v>387</v>
      </c>
      <c r="B601" s="80" t="s">
        <v>195</v>
      </c>
      <c r="C601" s="81"/>
      <c r="D601" s="128">
        <f>SUM(D602)</f>
        <v>5452.32</v>
      </c>
      <c r="E601" s="128">
        <f>SUM(E602)</f>
        <v>5452.3187399999997</v>
      </c>
      <c r="F601" s="163">
        <f t="shared" si="56"/>
        <v>99.999976890571347</v>
      </c>
      <c r="G601" s="58"/>
    </row>
    <row r="602" spans="1:7" ht="15.75">
      <c r="A602" s="103" t="s">
        <v>121</v>
      </c>
      <c r="B602" s="80" t="s">
        <v>195</v>
      </c>
      <c r="C602" s="81">
        <v>300</v>
      </c>
      <c r="D602" s="128">
        <f>SUM(D603)</f>
        <v>5452.32</v>
      </c>
      <c r="E602" s="128">
        <f>SUM(E603)</f>
        <v>5452.3187399999997</v>
      </c>
      <c r="F602" s="163">
        <f t="shared" si="56"/>
        <v>99.999976890571347</v>
      </c>
      <c r="G602" s="58"/>
    </row>
    <row r="603" spans="1:7" ht="31.5">
      <c r="A603" s="82" t="s">
        <v>123</v>
      </c>
      <c r="B603" s="80" t="s">
        <v>195</v>
      </c>
      <c r="C603" s="81">
        <v>321</v>
      </c>
      <c r="D603" s="128">
        <v>5452.32</v>
      </c>
      <c r="E603" s="128">
        <v>5452.3187399999997</v>
      </c>
      <c r="F603" s="163">
        <f t="shared" si="56"/>
        <v>99.999976890571347</v>
      </c>
      <c r="G603" s="58"/>
    </row>
    <row r="604" spans="1:7" ht="81" customHeight="1">
      <c r="A604" s="82" t="s">
        <v>388</v>
      </c>
      <c r="B604" s="80" t="s">
        <v>196</v>
      </c>
      <c r="C604" s="81"/>
      <c r="D604" s="128">
        <f>SUM(D605)</f>
        <v>726.93</v>
      </c>
      <c r="E604" s="128">
        <f>SUM(E605)</f>
        <v>726.93</v>
      </c>
      <c r="F604" s="163">
        <f t="shared" si="56"/>
        <v>100</v>
      </c>
      <c r="G604" s="58"/>
    </row>
    <row r="605" spans="1:7" ht="15.75">
      <c r="A605" s="103" t="s">
        <v>121</v>
      </c>
      <c r="B605" s="80" t="s">
        <v>196</v>
      </c>
      <c r="C605" s="81">
        <v>300</v>
      </c>
      <c r="D605" s="128">
        <f>SUM(D606)</f>
        <v>726.93</v>
      </c>
      <c r="E605" s="128">
        <f>SUM(E606)</f>
        <v>726.93</v>
      </c>
      <c r="F605" s="163">
        <f t="shared" si="56"/>
        <v>100</v>
      </c>
      <c r="G605" s="58"/>
    </row>
    <row r="606" spans="1:7" ht="31.5">
      <c r="A606" s="82" t="s">
        <v>123</v>
      </c>
      <c r="B606" s="80" t="s">
        <v>196</v>
      </c>
      <c r="C606" s="81">
        <v>321</v>
      </c>
      <c r="D606" s="128">
        <v>726.93</v>
      </c>
      <c r="E606" s="128">
        <v>726.93</v>
      </c>
      <c r="F606" s="163">
        <f t="shared" si="56"/>
        <v>100</v>
      </c>
      <c r="G606" s="58"/>
    </row>
    <row r="607" spans="1:7" ht="15.75">
      <c r="A607" s="79" t="s">
        <v>197</v>
      </c>
      <c r="B607" s="80" t="s">
        <v>198</v>
      </c>
      <c r="C607" s="77"/>
      <c r="D607" s="128">
        <f>SUM(D608,)</f>
        <v>17980</v>
      </c>
      <c r="E607" s="128">
        <f>SUM(E608,)</f>
        <v>17871.540250000002</v>
      </c>
      <c r="F607" s="163">
        <f t="shared" si="56"/>
        <v>99.396775583982205</v>
      </c>
      <c r="G607" s="58"/>
    </row>
    <row r="608" spans="1:7" ht="31.5">
      <c r="A608" s="79" t="s">
        <v>199</v>
      </c>
      <c r="B608" s="80" t="s">
        <v>200</v>
      </c>
      <c r="C608" s="77"/>
      <c r="D608" s="128">
        <f>SUM(D609,D614)</f>
        <v>17980</v>
      </c>
      <c r="E608" s="128">
        <f>SUM(E609,E614)</f>
        <v>17871.540250000002</v>
      </c>
      <c r="F608" s="163">
        <f t="shared" si="56"/>
        <v>99.396775583982205</v>
      </c>
      <c r="G608" s="58"/>
    </row>
    <row r="609" spans="1:7" ht="15.75">
      <c r="A609" s="83" t="s">
        <v>555</v>
      </c>
      <c r="B609" s="80" t="s">
        <v>556</v>
      </c>
      <c r="C609" s="81"/>
      <c r="D609" s="129">
        <f>SUM(D610,D612)</f>
        <v>4790</v>
      </c>
      <c r="E609" s="129">
        <f>SUM(E610,E612)</f>
        <v>4789.9089600000007</v>
      </c>
      <c r="F609" s="163">
        <f t="shared" si="56"/>
        <v>99.998099373695212</v>
      </c>
      <c r="G609" s="63"/>
    </row>
    <row r="610" spans="1:7" ht="31.5">
      <c r="A610" s="82" t="s">
        <v>311</v>
      </c>
      <c r="B610" s="80" t="s">
        <v>556</v>
      </c>
      <c r="C610" s="81">
        <v>200</v>
      </c>
      <c r="D610" s="129">
        <f t="shared" ref="D610:E612" si="57">SUM(D611)</f>
        <v>2773.6</v>
      </c>
      <c r="E610" s="129">
        <f t="shared" si="57"/>
        <v>2773.5089600000001</v>
      </c>
      <c r="F610" s="163">
        <f t="shared" si="56"/>
        <v>99.996717623305457</v>
      </c>
      <c r="G610" s="63"/>
    </row>
    <row r="611" spans="1:7" ht="31.5">
      <c r="A611" s="83" t="s">
        <v>15</v>
      </c>
      <c r="B611" s="80" t="s">
        <v>556</v>
      </c>
      <c r="C611" s="81">
        <v>240</v>
      </c>
      <c r="D611" s="128">
        <v>2773.6</v>
      </c>
      <c r="E611" s="128">
        <v>2773.5089600000001</v>
      </c>
      <c r="F611" s="163">
        <f t="shared" si="56"/>
        <v>99.996717623305457</v>
      </c>
      <c r="G611" s="63"/>
    </row>
    <row r="612" spans="1:7" ht="15.75">
      <c r="A612" s="103" t="s">
        <v>121</v>
      </c>
      <c r="B612" s="80" t="s">
        <v>556</v>
      </c>
      <c r="C612" s="81">
        <v>300</v>
      </c>
      <c r="D612" s="129">
        <f t="shared" si="57"/>
        <v>2016.4</v>
      </c>
      <c r="E612" s="129">
        <f t="shared" si="57"/>
        <v>2016.4</v>
      </c>
      <c r="F612" s="163">
        <f t="shared" si="56"/>
        <v>100</v>
      </c>
      <c r="G612" s="63"/>
    </row>
    <row r="613" spans="1:7" ht="31.5">
      <c r="A613" s="82" t="s">
        <v>123</v>
      </c>
      <c r="B613" s="80" t="s">
        <v>556</v>
      </c>
      <c r="C613" s="81">
        <v>321</v>
      </c>
      <c r="D613" s="128">
        <v>2016.4</v>
      </c>
      <c r="E613" s="128">
        <v>2016.4</v>
      </c>
      <c r="F613" s="163">
        <f t="shared" si="56"/>
        <v>100</v>
      </c>
      <c r="G613" s="63"/>
    </row>
    <row r="614" spans="1:7" ht="31.5">
      <c r="A614" s="103" t="s">
        <v>643</v>
      </c>
      <c r="B614" s="80" t="s">
        <v>644</v>
      </c>
      <c r="C614" s="96"/>
      <c r="D614" s="128">
        <f>SUM(D615,D617,D619)</f>
        <v>13190.000000000002</v>
      </c>
      <c r="E614" s="128">
        <f>SUM(E615,E617,E619)</f>
        <v>13081.631290000001</v>
      </c>
      <c r="F614" s="163">
        <f t="shared" si="56"/>
        <v>99.178402501895363</v>
      </c>
      <c r="G614" s="63"/>
    </row>
    <row r="615" spans="1:7" ht="31.5">
      <c r="A615" s="82" t="s">
        <v>311</v>
      </c>
      <c r="B615" s="80" t="s">
        <v>644</v>
      </c>
      <c r="C615" s="96">
        <v>200</v>
      </c>
      <c r="D615" s="128">
        <f t="shared" ref="D615:E615" si="58">SUM(D616,)</f>
        <v>8466.7000000000007</v>
      </c>
      <c r="E615" s="128">
        <f t="shared" si="58"/>
        <v>8466.1970000000001</v>
      </c>
      <c r="F615" s="163">
        <f t="shared" si="56"/>
        <v>99.994059078507561</v>
      </c>
      <c r="G615" s="63"/>
    </row>
    <row r="616" spans="1:7" ht="31.5">
      <c r="A616" s="83" t="s">
        <v>15</v>
      </c>
      <c r="B616" s="80" t="s">
        <v>644</v>
      </c>
      <c r="C616" s="96">
        <v>240</v>
      </c>
      <c r="D616" s="128">
        <v>8466.7000000000007</v>
      </c>
      <c r="E616" s="128">
        <v>8466.1970000000001</v>
      </c>
      <c r="F616" s="163">
        <f t="shared" si="56"/>
        <v>99.994059078507561</v>
      </c>
      <c r="G616" s="63"/>
    </row>
    <row r="617" spans="1:7" ht="15.75">
      <c r="A617" s="103" t="s">
        <v>121</v>
      </c>
      <c r="B617" s="80" t="s">
        <v>644</v>
      </c>
      <c r="C617" s="81">
        <v>300</v>
      </c>
      <c r="D617" s="129">
        <f t="shared" ref="D617:E617" si="59">SUM(D618)</f>
        <v>914.1</v>
      </c>
      <c r="E617" s="129">
        <f t="shared" si="59"/>
        <v>806.36099999999999</v>
      </c>
      <c r="F617" s="163">
        <f t="shared" ref="F617:F678" si="60">SUM(E617/D617*100)</f>
        <v>88.21365277321955</v>
      </c>
      <c r="G617" s="59"/>
    </row>
    <row r="618" spans="1:7" ht="31.5">
      <c r="A618" s="82" t="s">
        <v>123</v>
      </c>
      <c r="B618" s="80" t="s">
        <v>644</v>
      </c>
      <c r="C618" s="81">
        <v>321</v>
      </c>
      <c r="D618" s="128">
        <v>914.1</v>
      </c>
      <c r="E618" s="128">
        <v>806.36099999999999</v>
      </c>
      <c r="F618" s="163">
        <f t="shared" si="60"/>
        <v>88.21365277321955</v>
      </c>
      <c r="G618" s="63"/>
    </row>
    <row r="619" spans="1:7" ht="31.5">
      <c r="A619" s="85" t="s">
        <v>28</v>
      </c>
      <c r="B619" s="80" t="s">
        <v>644</v>
      </c>
      <c r="C619" s="89">
        <v>600</v>
      </c>
      <c r="D619" s="128">
        <f>SUM(D620,D622)</f>
        <v>3809.2000000000003</v>
      </c>
      <c r="E619" s="128">
        <f>SUM(E620,E622)</f>
        <v>3809.0732899999998</v>
      </c>
      <c r="F619" s="163">
        <f t="shared" si="60"/>
        <v>99.996673579754273</v>
      </c>
      <c r="G619" s="63"/>
    </row>
    <row r="620" spans="1:7" ht="15.75">
      <c r="A620" s="85" t="s">
        <v>51</v>
      </c>
      <c r="B620" s="80" t="s">
        <v>644</v>
      </c>
      <c r="C620" s="77">
        <v>610</v>
      </c>
      <c r="D620" s="128">
        <f t="shared" ref="D620:E620" si="61">SUM(D621,)</f>
        <v>3809.15</v>
      </c>
      <c r="E620" s="128">
        <f t="shared" si="61"/>
        <v>3809.0732899999998</v>
      </c>
      <c r="F620" s="163">
        <f t="shared" si="60"/>
        <v>99.997986164892424</v>
      </c>
      <c r="G620" s="63"/>
    </row>
    <row r="621" spans="1:7" ht="15.75">
      <c r="A621" s="85" t="s">
        <v>52</v>
      </c>
      <c r="B621" s="80" t="s">
        <v>644</v>
      </c>
      <c r="C621" s="77">
        <v>612</v>
      </c>
      <c r="D621" s="128">
        <v>3809.15</v>
      </c>
      <c r="E621" s="128">
        <v>3809.0732899999998</v>
      </c>
      <c r="F621" s="163">
        <f t="shared" si="60"/>
        <v>99.997986164892424</v>
      </c>
      <c r="G621" s="63"/>
    </row>
    <row r="622" spans="1:7" ht="15.75">
      <c r="A622" s="85" t="s">
        <v>29</v>
      </c>
      <c r="B622" s="80" t="s">
        <v>644</v>
      </c>
      <c r="C622" s="77">
        <v>620</v>
      </c>
      <c r="D622" s="78">
        <f>SUM(D623)</f>
        <v>0.05</v>
      </c>
      <c r="E622" s="128">
        <v>0</v>
      </c>
      <c r="F622" s="163">
        <f t="shared" si="60"/>
        <v>0</v>
      </c>
      <c r="G622" s="63"/>
    </row>
    <row r="623" spans="1:7" ht="15.75">
      <c r="A623" s="85" t="s">
        <v>30</v>
      </c>
      <c r="B623" s="80" t="s">
        <v>644</v>
      </c>
      <c r="C623" s="77">
        <v>622</v>
      </c>
      <c r="D623" s="78">
        <v>0.05</v>
      </c>
      <c r="E623" s="128">
        <v>0</v>
      </c>
      <c r="F623" s="163">
        <f t="shared" si="60"/>
        <v>0</v>
      </c>
      <c r="G623" s="63"/>
    </row>
    <row r="624" spans="1:7" ht="15.75">
      <c r="A624" s="79" t="s">
        <v>201</v>
      </c>
      <c r="B624" s="80" t="s">
        <v>202</v>
      </c>
      <c r="C624" s="77"/>
      <c r="D624" s="128">
        <f t="shared" ref="D624:E627" si="62">SUM(D625)</f>
        <v>483.61</v>
      </c>
      <c r="E624" s="128">
        <f t="shared" si="62"/>
        <v>483.60347000000002</v>
      </c>
      <c r="F624" s="163">
        <f t="shared" si="60"/>
        <v>99.998649738425598</v>
      </c>
      <c r="G624" s="58"/>
    </row>
    <row r="625" spans="1:7" ht="63">
      <c r="A625" s="90" t="s">
        <v>203</v>
      </c>
      <c r="B625" s="80" t="s">
        <v>204</v>
      </c>
      <c r="C625" s="77"/>
      <c r="D625" s="128">
        <f t="shared" si="62"/>
        <v>483.61</v>
      </c>
      <c r="E625" s="128">
        <f t="shared" si="62"/>
        <v>483.60347000000002</v>
      </c>
      <c r="F625" s="163">
        <f t="shared" si="60"/>
        <v>99.998649738425598</v>
      </c>
      <c r="G625" s="58"/>
    </row>
    <row r="626" spans="1:7" ht="18" customHeight="1">
      <c r="A626" s="79" t="s">
        <v>395</v>
      </c>
      <c r="B626" s="80" t="s">
        <v>396</v>
      </c>
      <c r="C626" s="77"/>
      <c r="D626" s="128">
        <f t="shared" si="62"/>
        <v>483.61</v>
      </c>
      <c r="E626" s="128">
        <f t="shared" si="62"/>
        <v>483.60347000000002</v>
      </c>
      <c r="F626" s="163">
        <f t="shared" si="60"/>
        <v>99.998649738425598</v>
      </c>
      <c r="G626" s="58"/>
    </row>
    <row r="627" spans="1:7" ht="31.5">
      <c r="A627" s="82" t="s">
        <v>311</v>
      </c>
      <c r="B627" s="80" t="s">
        <v>396</v>
      </c>
      <c r="C627" s="81">
        <v>200</v>
      </c>
      <c r="D627" s="128">
        <f t="shared" si="62"/>
        <v>483.61</v>
      </c>
      <c r="E627" s="128">
        <f t="shared" si="62"/>
        <v>483.60347000000002</v>
      </c>
      <c r="F627" s="163">
        <f t="shared" si="60"/>
        <v>99.998649738425598</v>
      </c>
      <c r="G627" s="58"/>
    </row>
    <row r="628" spans="1:7" ht="31.5">
      <c r="A628" s="82" t="s">
        <v>15</v>
      </c>
      <c r="B628" s="80" t="s">
        <v>396</v>
      </c>
      <c r="C628" s="81">
        <v>240</v>
      </c>
      <c r="D628" s="128">
        <v>483.61</v>
      </c>
      <c r="E628" s="128">
        <v>483.60347000000002</v>
      </c>
      <c r="F628" s="163">
        <f t="shared" si="60"/>
        <v>99.998649738425598</v>
      </c>
      <c r="G628" s="58"/>
    </row>
    <row r="629" spans="1:7" ht="31.5">
      <c r="A629" s="79" t="s">
        <v>205</v>
      </c>
      <c r="B629" s="80" t="s">
        <v>206</v>
      </c>
      <c r="C629" s="81"/>
      <c r="D629" s="128">
        <f>SUM(D630)</f>
        <v>37711</v>
      </c>
      <c r="E629" s="128">
        <f>SUM(E630)</f>
        <v>32316.37731</v>
      </c>
      <c r="F629" s="163">
        <f t="shared" si="60"/>
        <v>85.694829917000348</v>
      </c>
      <c r="G629" s="58"/>
    </row>
    <row r="630" spans="1:7" ht="47.25">
      <c r="A630" s="79" t="s">
        <v>207</v>
      </c>
      <c r="B630" s="80" t="s">
        <v>208</v>
      </c>
      <c r="C630" s="81"/>
      <c r="D630" s="128">
        <f>SUM(D631,D638)</f>
        <v>37711</v>
      </c>
      <c r="E630" s="128">
        <f>SUM(E631,E638)</f>
        <v>32316.37731</v>
      </c>
      <c r="F630" s="163">
        <f t="shared" si="60"/>
        <v>85.694829917000348</v>
      </c>
      <c r="G630" s="58"/>
    </row>
    <row r="631" spans="1:7" ht="31.5">
      <c r="A631" s="102" t="s">
        <v>209</v>
      </c>
      <c r="B631" s="80" t="s">
        <v>389</v>
      </c>
      <c r="C631" s="81"/>
      <c r="D631" s="128">
        <f>SUM(D632,D635)</f>
        <v>34991</v>
      </c>
      <c r="E631" s="128">
        <f>SUM(E632,E635)</f>
        <v>29596.37731</v>
      </c>
      <c r="F631" s="163">
        <f t="shared" si="60"/>
        <v>84.582827898602503</v>
      </c>
      <c r="G631" s="58"/>
    </row>
    <row r="632" spans="1:7" ht="31.5">
      <c r="A632" s="82" t="s">
        <v>311</v>
      </c>
      <c r="B632" s="80" t="s">
        <v>389</v>
      </c>
      <c r="C632" s="91" t="s">
        <v>36</v>
      </c>
      <c r="D632" s="128">
        <f>SUM(D633)</f>
        <v>260.5</v>
      </c>
      <c r="E632" s="128">
        <f>SUM(E633)</f>
        <v>220.12481</v>
      </c>
      <c r="F632" s="163">
        <f t="shared" si="60"/>
        <v>84.500886756238003</v>
      </c>
      <c r="G632" s="58"/>
    </row>
    <row r="633" spans="1:7" ht="31.5">
      <c r="A633" s="82" t="s">
        <v>15</v>
      </c>
      <c r="B633" s="80" t="s">
        <v>389</v>
      </c>
      <c r="C633" s="91" t="s">
        <v>210</v>
      </c>
      <c r="D633" s="129">
        <v>260.5</v>
      </c>
      <c r="E633" s="129">
        <v>220.12481</v>
      </c>
      <c r="F633" s="163">
        <f t="shared" si="60"/>
        <v>84.500886756238003</v>
      </c>
      <c r="G633" s="59"/>
    </row>
    <row r="634" spans="1:7" ht="15.75">
      <c r="A634" s="92" t="s">
        <v>186</v>
      </c>
      <c r="B634" s="80" t="s">
        <v>389</v>
      </c>
      <c r="C634" s="91" t="s">
        <v>210</v>
      </c>
      <c r="D634" s="129">
        <v>260.5</v>
      </c>
      <c r="E634" s="129">
        <v>220.12</v>
      </c>
      <c r="F634" s="163">
        <f t="shared" si="60"/>
        <v>84.499040307101723</v>
      </c>
      <c r="G634" s="59"/>
    </row>
    <row r="635" spans="1:7" ht="15.75">
      <c r="A635" s="103" t="s">
        <v>121</v>
      </c>
      <c r="B635" s="80" t="s">
        <v>389</v>
      </c>
      <c r="C635" s="91" t="s">
        <v>122</v>
      </c>
      <c r="D635" s="128">
        <f>SUM(D636)</f>
        <v>34730.5</v>
      </c>
      <c r="E635" s="128">
        <f>SUM(E636)</f>
        <v>29376.252499999999</v>
      </c>
      <c r="F635" s="163">
        <f t="shared" si="60"/>
        <v>84.583442507306245</v>
      </c>
      <c r="G635" s="58"/>
    </row>
    <row r="636" spans="1:7" ht="31.5">
      <c r="A636" s="79" t="s">
        <v>390</v>
      </c>
      <c r="B636" s="80" t="s">
        <v>389</v>
      </c>
      <c r="C636" s="91" t="s">
        <v>211</v>
      </c>
      <c r="D636" s="129">
        <v>34730.5</v>
      </c>
      <c r="E636" s="129">
        <v>29376.252499999999</v>
      </c>
      <c r="F636" s="163">
        <f t="shared" si="60"/>
        <v>84.583442507306245</v>
      </c>
      <c r="G636" s="59"/>
    </row>
    <row r="637" spans="1:7" ht="15.75">
      <c r="A637" s="79" t="s">
        <v>186</v>
      </c>
      <c r="B637" s="80" t="s">
        <v>389</v>
      </c>
      <c r="C637" s="91" t="s">
        <v>211</v>
      </c>
      <c r="D637" s="129">
        <v>34730.5</v>
      </c>
      <c r="E637" s="129">
        <v>29376.25</v>
      </c>
      <c r="F637" s="163">
        <f t="shared" si="60"/>
        <v>84.58343530902232</v>
      </c>
      <c r="G637" s="59"/>
    </row>
    <row r="638" spans="1:7" ht="31.5">
      <c r="A638" s="103" t="s">
        <v>212</v>
      </c>
      <c r="B638" s="80" t="s">
        <v>398</v>
      </c>
      <c r="C638" s="81"/>
      <c r="D638" s="128">
        <f>SUM(D639,D642)</f>
        <v>2720</v>
      </c>
      <c r="E638" s="128">
        <f>SUM(E639,E642)</f>
        <v>2720</v>
      </c>
      <c r="F638" s="163">
        <f t="shared" si="60"/>
        <v>100</v>
      </c>
      <c r="G638" s="58"/>
    </row>
    <row r="639" spans="1:7" ht="63">
      <c r="A639" s="82" t="s">
        <v>43</v>
      </c>
      <c r="B639" s="80" t="s">
        <v>398</v>
      </c>
      <c r="C639" s="81">
        <v>100</v>
      </c>
      <c r="D639" s="129">
        <f>SUM(D640)</f>
        <v>2010.1</v>
      </c>
      <c r="E639" s="129">
        <f>SUM(E640)</f>
        <v>2010.1</v>
      </c>
      <c r="F639" s="163">
        <f t="shared" si="60"/>
        <v>100</v>
      </c>
      <c r="G639" s="59"/>
    </row>
    <row r="640" spans="1:7" ht="31.5">
      <c r="A640" s="82" t="s">
        <v>62</v>
      </c>
      <c r="B640" s="80" t="s">
        <v>398</v>
      </c>
      <c r="C640" s="81">
        <v>120</v>
      </c>
      <c r="D640" s="129">
        <v>2010.1</v>
      </c>
      <c r="E640" s="129">
        <v>2010.1</v>
      </c>
      <c r="F640" s="163">
        <f t="shared" si="60"/>
        <v>100</v>
      </c>
      <c r="G640" s="59"/>
    </row>
    <row r="641" spans="1:7" ht="15.75">
      <c r="A641" s="79" t="s">
        <v>113</v>
      </c>
      <c r="B641" s="80" t="s">
        <v>398</v>
      </c>
      <c r="C641" s="81">
        <v>120</v>
      </c>
      <c r="D641" s="129">
        <v>2010.1</v>
      </c>
      <c r="E641" s="129">
        <v>2010.1</v>
      </c>
      <c r="F641" s="163">
        <f t="shared" si="60"/>
        <v>100</v>
      </c>
      <c r="G641" s="59"/>
    </row>
    <row r="642" spans="1:7" ht="31.5">
      <c r="A642" s="82" t="s">
        <v>311</v>
      </c>
      <c r="B642" s="80" t="s">
        <v>398</v>
      </c>
      <c r="C642" s="81">
        <v>200</v>
      </c>
      <c r="D642" s="129">
        <f>SUM(D643)</f>
        <v>709.9</v>
      </c>
      <c r="E642" s="129">
        <f>SUM(E643)</f>
        <v>709.9</v>
      </c>
      <c r="F642" s="163">
        <f t="shared" si="60"/>
        <v>100</v>
      </c>
      <c r="G642" s="59"/>
    </row>
    <row r="643" spans="1:7" ht="31.5">
      <c r="A643" s="82" t="s">
        <v>15</v>
      </c>
      <c r="B643" s="80" t="s">
        <v>398</v>
      </c>
      <c r="C643" s="81">
        <v>240</v>
      </c>
      <c r="D643" s="129">
        <v>709.9</v>
      </c>
      <c r="E643" s="129">
        <v>709.9</v>
      </c>
      <c r="F643" s="163">
        <f t="shared" si="60"/>
        <v>100</v>
      </c>
      <c r="G643" s="59"/>
    </row>
    <row r="644" spans="1:7" ht="15.75">
      <c r="A644" s="79" t="s">
        <v>113</v>
      </c>
      <c r="B644" s="80" t="s">
        <v>398</v>
      </c>
      <c r="C644" s="81">
        <v>240</v>
      </c>
      <c r="D644" s="129">
        <v>709.9</v>
      </c>
      <c r="E644" s="129">
        <v>709.9</v>
      </c>
      <c r="F644" s="163">
        <f t="shared" si="60"/>
        <v>100</v>
      </c>
      <c r="G644" s="59"/>
    </row>
    <row r="645" spans="1:7" ht="31.5">
      <c r="A645" s="79" t="s">
        <v>213</v>
      </c>
      <c r="B645" s="80" t="s">
        <v>214</v>
      </c>
      <c r="C645" s="77"/>
      <c r="D645" s="128">
        <f>SUM(D646,D651)</f>
        <v>13196</v>
      </c>
      <c r="E645" s="128">
        <f>SUM(E646,E651)</f>
        <v>11118.480460000001</v>
      </c>
      <c r="F645" s="163">
        <f t="shared" si="60"/>
        <v>84.256444831767212</v>
      </c>
      <c r="G645" s="58"/>
    </row>
    <row r="646" spans="1:7" ht="15.75">
      <c r="A646" s="79" t="s">
        <v>215</v>
      </c>
      <c r="B646" s="80" t="s">
        <v>216</v>
      </c>
      <c r="C646" s="77"/>
      <c r="D646" s="128">
        <f t="shared" ref="D646:E648" si="63">SUM(D647)</f>
        <v>12966</v>
      </c>
      <c r="E646" s="128">
        <f t="shared" si="63"/>
        <v>10888.480460000001</v>
      </c>
      <c r="F646" s="163">
        <f t="shared" si="60"/>
        <v>83.977174610519825</v>
      </c>
      <c r="G646" s="58"/>
    </row>
    <row r="647" spans="1:7" ht="31.5">
      <c r="A647" s="82" t="s">
        <v>217</v>
      </c>
      <c r="B647" s="80" t="s">
        <v>397</v>
      </c>
      <c r="C647" s="77"/>
      <c r="D647" s="128">
        <f t="shared" si="63"/>
        <v>12966</v>
      </c>
      <c r="E647" s="128">
        <f t="shared" si="63"/>
        <v>10888.480460000001</v>
      </c>
      <c r="F647" s="163">
        <f t="shared" si="60"/>
        <v>83.977174610519825</v>
      </c>
      <c r="G647" s="58"/>
    </row>
    <row r="648" spans="1:7" ht="31.5">
      <c r="A648" s="82" t="s">
        <v>311</v>
      </c>
      <c r="B648" s="80" t="s">
        <v>397</v>
      </c>
      <c r="C648" s="77">
        <v>200</v>
      </c>
      <c r="D648" s="128">
        <f t="shared" si="63"/>
        <v>12966</v>
      </c>
      <c r="E648" s="128">
        <f t="shared" si="63"/>
        <v>10888.480460000001</v>
      </c>
      <c r="F648" s="163">
        <f t="shared" si="60"/>
        <v>83.977174610519825</v>
      </c>
      <c r="G648" s="58"/>
    </row>
    <row r="649" spans="1:7" ht="31.5">
      <c r="A649" s="85" t="s">
        <v>15</v>
      </c>
      <c r="B649" s="86" t="s">
        <v>397</v>
      </c>
      <c r="C649" s="77">
        <v>240</v>
      </c>
      <c r="D649" s="128">
        <v>12966</v>
      </c>
      <c r="E649" s="128">
        <v>10888.480460000001</v>
      </c>
      <c r="F649" s="163">
        <f t="shared" si="60"/>
        <v>83.977174610519825</v>
      </c>
      <c r="G649" s="58"/>
    </row>
    <row r="650" spans="1:7" ht="15.75">
      <c r="A650" s="79" t="s">
        <v>186</v>
      </c>
      <c r="B650" s="80" t="s">
        <v>397</v>
      </c>
      <c r="C650" s="77">
        <v>240</v>
      </c>
      <c r="D650" s="128">
        <v>12966</v>
      </c>
      <c r="E650" s="128">
        <v>10888.48</v>
      </c>
      <c r="F650" s="163">
        <f t="shared" si="60"/>
        <v>83.977171062779576</v>
      </c>
      <c r="G650" s="58"/>
    </row>
    <row r="651" spans="1:7" ht="47.25">
      <c r="A651" s="111" t="s">
        <v>391</v>
      </c>
      <c r="B651" s="80" t="s">
        <v>392</v>
      </c>
      <c r="C651" s="77"/>
      <c r="D651" s="128">
        <f>SUM(D652,D655)</f>
        <v>230</v>
      </c>
      <c r="E651" s="128">
        <f>SUM(E652,E655)</f>
        <v>230</v>
      </c>
      <c r="F651" s="163">
        <f t="shared" si="60"/>
        <v>100</v>
      </c>
      <c r="G651" s="58"/>
    </row>
    <row r="652" spans="1:7" ht="31.5">
      <c r="A652" s="82" t="s">
        <v>393</v>
      </c>
      <c r="B652" s="80" t="s">
        <v>394</v>
      </c>
      <c r="C652" s="77"/>
      <c r="D652" s="128">
        <f>SUM(D653)</f>
        <v>80</v>
      </c>
      <c r="E652" s="128">
        <f>SUM(E653)</f>
        <v>80</v>
      </c>
      <c r="F652" s="163">
        <f t="shared" si="60"/>
        <v>100</v>
      </c>
      <c r="G652" s="58"/>
    </row>
    <row r="653" spans="1:7" ht="15.75">
      <c r="A653" s="103" t="s">
        <v>121</v>
      </c>
      <c r="B653" s="80" t="s">
        <v>394</v>
      </c>
      <c r="C653" s="81">
        <v>300</v>
      </c>
      <c r="D653" s="128">
        <f>SUM(D654)</f>
        <v>80</v>
      </c>
      <c r="E653" s="128">
        <f>SUM(E654)</f>
        <v>80</v>
      </c>
      <c r="F653" s="163">
        <f t="shared" si="60"/>
        <v>100</v>
      </c>
      <c r="G653" s="58"/>
    </row>
    <row r="654" spans="1:7" ht="31.5">
      <c r="A654" s="82" t="s">
        <v>123</v>
      </c>
      <c r="B654" s="80" t="s">
        <v>394</v>
      </c>
      <c r="C654" s="81">
        <v>321</v>
      </c>
      <c r="D654" s="128">
        <v>80</v>
      </c>
      <c r="E654" s="128">
        <v>80</v>
      </c>
      <c r="F654" s="163">
        <f t="shared" si="60"/>
        <v>100</v>
      </c>
      <c r="G654" s="58"/>
    </row>
    <row r="655" spans="1:7" ht="15.75">
      <c r="A655" s="79" t="s">
        <v>544</v>
      </c>
      <c r="B655" s="80" t="s">
        <v>545</v>
      </c>
      <c r="C655" s="77"/>
      <c r="D655" s="128">
        <f t="shared" ref="D655:E656" si="64">SUM(D656)</f>
        <v>150</v>
      </c>
      <c r="E655" s="128">
        <f t="shared" si="64"/>
        <v>150</v>
      </c>
      <c r="F655" s="163">
        <f t="shared" si="60"/>
        <v>100</v>
      </c>
      <c r="G655" s="63"/>
    </row>
    <row r="656" spans="1:7" ht="31.5">
      <c r="A656" s="82" t="s">
        <v>311</v>
      </c>
      <c r="B656" s="80" t="s">
        <v>545</v>
      </c>
      <c r="C656" s="77">
        <v>200</v>
      </c>
      <c r="D656" s="128">
        <f t="shared" si="64"/>
        <v>150</v>
      </c>
      <c r="E656" s="128">
        <f t="shared" si="64"/>
        <v>150</v>
      </c>
      <c r="F656" s="163">
        <f t="shared" si="60"/>
        <v>100</v>
      </c>
      <c r="G656" s="63"/>
    </row>
    <row r="657" spans="1:7" ht="31.5">
      <c r="A657" s="85" t="s">
        <v>15</v>
      </c>
      <c r="B657" s="80" t="s">
        <v>545</v>
      </c>
      <c r="C657" s="77">
        <v>240</v>
      </c>
      <c r="D657" s="128">
        <v>150</v>
      </c>
      <c r="E657" s="128">
        <v>150</v>
      </c>
      <c r="F657" s="163">
        <f t="shared" si="60"/>
        <v>100</v>
      </c>
      <c r="G657" s="63"/>
    </row>
    <row r="658" spans="1:7" ht="31.5">
      <c r="A658" s="74" t="s">
        <v>321</v>
      </c>
      <c r="B658" s="75" t="s">
        <v>218</v>
      </c>
      <c r="C658" s="88"/>
      <c r="D658" s="122">
        <f>SUM(D659,D721,D819,D867)</f>
        <v>1600528.18</v>
      </c>
      <c r="E658" s="122">
        <f>SUM(E659,E721,E819,E867)</f>
        <v>1570135.7718200001</v>
      </c>
      <c r="F658" s="162">
        <f t="shared" si="60"/>
        <v>98.101101338934257</v>
      </c>
      <c r="G658" s="58"/>
    </row>
    <row r="659" spans="1:7" ht="15.75">
      <c r="A659" s="79" t="s">
        <v>219</v>
      </c>
      <c r="B659" s="80" t="s">
        <v>220</v>
      </c>
      <c r="C659" s="81"/>
      <c r="D659" s="128">
        <f>SUM(D660,D674,D685,D714,)</f>
        <v>761391.27999999991</v>
      </c>
      <c r="E659" s="128">
        <f>SUM(E660,E674,E685,E714,)</f>
        <v>739604.16145999997</v>
      </c>
      <c r="F659" s="163">
        <f t="shared" si="60"/>
        <v>97.138512206233841</v>
      </c>
      <c r="G659" s="58"/>
    </row>
    <row r="660" spans="1:7" ht="47.25">
      <c r="A660" s="79" t="s">
        <v>322</v>
      </c>
      <c r="B660" s="80" t="s">
        <v>221</v>
      </c>
      <c r="C660" s="81"/>
      <c r="D660" s="128">
        <f>SUM(D661,D664,D668,D671)</f>
        <v>33715</v>
      </c>
      <c r="E660" s="128">
        <f>SUM(E661,E664,E668,E671)</f>
        <v>32834.199999999997</v>
      </c>
      <c r="F660" s="163">
        <f t="shared" si="60"/>
        <v>97.387512976419984</v>
      </c>
      <c r="G660" s="58"/>
    </row>
    <row r="661" spans="1:7" ht="47.25">
      <c r="A661" s="82" t="s">
        <v>666</v>
      </c>
      <c r="B661" s="80" t="s">
        <v>667</v>
      </c>
      <c r="C661" s="81"/>
      <c r="D661" s="128">
        <f t="shared" ref="D661:E662" si="65">SUM(D662)</f>
        <v>4042</v>
      </c>
      <c r="E661" s="128">
        <f t="shared" si="65"/>
        <v>4042</v>
      </c>
      <c r="F661" s="163">
        <f t="shared" si="60"/>
        <v>100</v>
      </c>
      <c r="G661" s="63"/>
    </row>
    <row r="662" spans="1:7" ht="31.5" customHeight="1">
      <c r="A662" s="82" t="s">
        <v>461</v>
      </c>
      <c r="B662" s="80" t="s">
        <v>667</v>
      </c>
      <c r="C662" s="81">
        <v>400</v>
      </c>
      <c r="D662" s="128">
        <f t="shared" si="65"/>
        <v>4042</v>
      </c>
      <c r="E662" s="128">
        <f t="shared" si="65"/>
        <v>4042</v>
      </c>
      <c r="F662" s="163">
        <f t="shared" si="60"/>
        <v>100</v>
      </c>
      <c r="G662" s="63"/>
    </row>
    <row r="663" spans="1:7" ht="33" customHeight="1">
      <c r="A663" s="82" t="s">
        <v>222</v>
      </c>
      <c r="B663" s="80" t="s">
        <v>667</v>
      </c>
      <c r="C663" s="81">
        <v>414</v>
      </c>
      <c r="D663" s="128">
        <v>4042</v>
      </c>
      <c r="E663" s="128">
        <v>4042</v>
      </c>
      <c r="F663" s="163">
        <f t="shared" si="60"/>
        <v>100</v>
      </c>
      <c r="G663" s="63"/>
    </row>
    <row r="664" spans="1:7" ht="94.5">
      <c r="A664" s="112" t="s">
        <v>224</v>
      </c>
      <c r="B664" s="80" t="s">
        <v>324</v>
      </c>
      <c r="C664" s="81"/>
      <c r="D664" s="128">
        <f>SUM(D665)</f>
        <v>15453</v>
      </c>
      <c r="E664" s="128">
        <f>SUM(E665)</f>
        <v>14572.2</v>
      </c>
      <c r="F664" s="163">
        <f t="shared" si="60"/>
        <v>94.300135895942532</v>
      </c>
      <c r="G664" s="58"/>
    </row>
    <row r="665" spans="1:7" ht="31.5">
      <c r="A665" s="85" t="s">
        <v>28</v>
      </c>
      <c r="B665" s="80" t="s">
        <v>324</v>
      </c>
      <c r="C665" s="77">
        <v>600</v>
      </c>
      <c r="D665" s="128">
        <f>SUM(D666)</f>
        <v>15453</v>
      </c>
      <c r="E665" s="128">
        <f>SUM(E666)</f>
        <v>14572.2</v>
      </c>
      <c r="F665" s="163">
        <f t="shared" si="60"/>
        <v>94.300135895942532</v>
      </c>
      <c r="G665" s="58"/>
    </row>
    <row r="666" spans="1:7" ht="31.5">
      <c r="A666" s="79" t="s">
        <v>323</v>
      </c>
      <c r="B666" s="80" t="s">
        <v>324</v>
      </c>
      <c r="C666" s="77">
        <v>630</v>
      </c>
      <c r="D666" s="128">
        <v>15453</v>
      </c>
      <c r="E666" s="128">
        <v>14572.2</v>
      </c>
      <c r="F666" s="163">
        <f t="shared" si="60"/>
        <v>94.300135895942532</v>
      </c>
      <c r="G666" s="58"/>
    </row>
    <row r="667" spans="1:7" ht="15.75">
      <c r="A667" s="79" t="s">
        <v>186</v>
      </c>
      <c r="B667" s="80" t="s">
        <v>324</v>
      </c>
      <c r="C667" s="77">
        <v>630</v>
      </c>
      <c r="D667" s="128">
        <v>15453</v>
      </c>
      <c r="E667" s="128">
        <v>14572.2</v>
      </c>
      <c r="F667" s="163">
        <f t="shared" si="60"/>
        <v>94.300135895942532</v>
      </c>
      <c r="G667" s="58"/>
    </row>
    <row r="668" spans="1:7" ht="63.75" customHeight="1">
      <c r="A668" s="82" t="s">
        <v>225</v>
      </c>
      <c r="B668" s="80" t="s">
        <v>325</v>
      </c>
      <c r="C668" s="77"/>
      <c r="D668" s="128">
        <f>SUM(D669)</f>
        <v>10665</v>
      </c>
      <c r="E668" s="128">
        <f>SUM(E669)</f>
        <v>10665</v>
      </c>
      <c r="F668" s="163">
        <f t="shared" si="60"/>
        <v>100</v>
      </c>
      <c r="G668" s="58"/>
    </row>
    <row r="669" spans="1:7" ht="31.5">
      <c r="A669" s="85" t="s">
        <v>28</v>
      </c>
      <c r="B669" s="80" t="s">
        <v>325</v>
      </c>
      <c r="C669" s="77">
        <v>600</v>
      </c>
      <c r="D669" s="128">
        <f>SUM(D670)</f>
        <v>10665</v>
      </c>
      <c r="E669" s="128">
        <f>SUM(E670)</f>
        <v>10665</v>
      </c>
      <c r="F669" s="163">
        <f t="shared" si="60"/>
        <v>100</v>
      </c>
      <c r="G669" s="58"/>
    </row>
    <row r="670" spans="1:7" ht="31.5">
      <c r="A670" s="79" t="s">
        <v>323</v>
      </c>
      <c r="B670" s="80" t="s">
        <v>325</v>
      </c>
      <c r="C670" s="77">
        <v>630</v>
      </c>
      <c r="D670" s="128">
        <v>10665</v>
      </c>
      <c r="E670" s="128">
        <v>10665</v>
      </c>
      <c r="F670" s="163">
        <f t="shared" si="60"/>
        <v>100</v>
      </c>
      <c r="G670" s="58"/>
    </row>
    <row r="671" spans="1:7" ht="63">
      <c r="A671" s="82" t="s">
        <v>635</v>
      </c>
      <c r="B671" s="80" t="s">
        <v>634</v>
      </c>
      <c r="C671" s="81"/>
      <c r="D671" s="128">
        <f>SUM(D672)</f>
        <v>3555</v>
      </c>
      <c r="E671" s="128">
        <f>SUM(E672)</f>
        <v>3555</v>
      </c>
      <c r="F671" s="163">
        <f t="shared" si="60"/>
        <v>100</v>
      </c>
      <c r="G671" s="63"/>
    </row>
    <row r="672" spans="1:7" ht="31.5">
      <c r="A672" s="85" t="s">
        <v>28</v>
      </c>
      <c r="B672" s="80" t="s">
        <v>634</v>
      </c>
      <c r="C672" s="77">
        <v>600</v>
      </c>
      <c r="D672" s="128">
        <f>SUM(D673,)</f>
        <v>3555</v>
      </c>
      <c r="E672" s="128">
        <f>SUM(E673,)</f>
        <v>3555</v>
      </c>
      <c r="F672" s="163">
        <f t="shared" si="60"/>
        <v>100</v>
      </c>
      <c r="G672" s="63"/>
    </row>
    <row r="673" spans="1:7" ht="31.5">
      <c r="A673" s="79" t="s">
        <v>323</v>
      </c>
      <c r="B673" s="80" t="s">
        <v>634</v>
      </c>
      <c r="C673" s="77">
        <v>630</v>
      </c>
      <c r="D673" s="128">
        <v>3555</v>
      </c>
      <c r="E673" s="128">
        <v>3555</v>
      </c>
      <c r="F673" s="163">
        <f t="shared" si="60"/>
        <v>100</v>
      </c>
      <c r="G673" s="63"/>
    </row>
    <row r="674" spans="1:7" ht="66" customHeight="1">
      <c r="A674" s="82" t="s">
        <v>408</v>
      </c>
      <c r="B674" s="80" t="s">
        <v>226</v>
      </c>
      <c r="C674" s="94"/>
      <c r="D674" s="128">
        <f>SUM(D675,)</f>
        <v>26178.36</v>
      </c>
      <c r="E674" s="128">
        <f>SUM(E675,)</f>
        <v>23818.47669</v>
      </c>
      <c r="F674" s="163">
        <f t="shared" si="60"/>
        <v>90.985366119191568</v>
      </c>
      <c r="G674" s="58"/>
    </row>
    <row r="675" spans="1:7" ht="63">
      <c r="A675" s="82" t="s">
        <v>227</v>
      </c>
      <c r="B675" s="80" t="s">
        <v>409</v>
      </c>
      <c r="C675" s="81"/>
      <c r="D675" s="128">
        <f>SUM(D676,D679,D682)</f>
        <v>26178.36</v>
      </c>
      <c r="E675" s="128">
        <f>SUM(E676,E679,E682)</f>
        <v>23818.47669</v>
      </c>
      <c r="F675" s="163">
        <f t="shared" si="60"/>
        <v>90.985366119191568</v>
      </c>
      <c r="G675" s="58"/>
    </row>
    <row r="676" spans="1:7" ht="63">
      <c r="A676" s="79" t="s">
        <v>43</v>
      </c>
      <c r="B676" s="80" t="s">
        <v>409</v>
      </c>
      <c r="C676" s="81">
        <v>100</v>
      </c>
      <c r="D676" s="128">
        <f>SUM(D677)</f>
        <v>1035.3599999999999</v>
      </c>
      <c r="E676" s="128">
        <f>SUM(E677)</f>
        <v>1035.3599999999999</v>
      </c>
      <c r="F676" s="163">
        <f t="shared" si="60"/>
        <v>100</v>
      </c>
      <c r="G676" s="58"/>
    </row>
    <row r="677" spans="1:7" ht="15.75">
      <c r="A677" s="82" t="s">
        <v>44</v>
      </c>
      <c r="B677" s="80" t="s">
        <v>409</v>
      </c>
      <c r="C677" s="81">
        <v>110</v>
      </c>
      <c r="D677" s="128">
        <v>1035.3599999999999</v>
      </c>
      <c r="E677" s="128">
        <v>1035.3599999999999</v>
      </c>
      <c r="F677" s="163">
        <f t="shared" si="60"/>
        <v>100</v>
      </c>
      <c r="G677" s="58"/>
    </row>
    <row r="678" spans="1:7" ht="15.75">
      <c r="A678" s="82" t="s">
        <v>186</v>
      </c>
      <c r="B678" s="80" t="s">
        <v>409</v>
      </c>
      <c r="C678" s="81">
        <v>110</v>
      </c>
      <c r="D678" s="128">
        <v>1035.3599999999999</v>
      </c>
      <c r="E678" s="128">
        <v>1035.3599999999999</v>
      </c>
      <c r="F678" s="163">
        <f t="shared" si="60"/>
        <v>100</v>
      </c>
      <c r="G678" s="58"/>
    </row>
    <row r="679" spans="1:7" ht="31.5">
      <c r="A679" s="82" t="s">
        <v>311</v>
      </c>
      <c r="B679" s="80" t="s">
        <v>409</v>
      </c>
      <c r="C679" s="91" t="s">
        <v>36</v>
      </c>
      <c r="D679" s="128">
        <f>SUM(D680)</f>
        <v>150</v>
      </c>
      <c r="E679" s="128">
        <f>SUM(E680)</f>
        <v>113.34885</v>
      </c>
      <c r="F679" s="163">
        <f t="shared" ref="F679:F742" si="66">SUM(E679/D679*100)</f>
        <v>75.565899999999999</v>
      </c>
      <c r="G679" s="58"/>
    </row>
    <row r="680" spans="1:7" ht="31.5">
      <c r="A680" s="92" t="s">
        <v>15</v>
      </c>
      <c r="B680" s="80" t="s">
        <v>409</v>
      </c>
      <c r="C680" s="93">
        <v>240</v>
      </c>
      <c r="D680" s="128">
        <v>150</v>
      </c>
      <c r="E680" s="128">
        <v>113.34885</v>
      </c>
      <c r="F680" s="163">
        <f t="shared" si="66"/>
        <v>75.565899999999999</v>
      </c>
      <c r="G680" s="58"/>
    </row>
    <row r="681" spans="1:7" ht="15.75">
      <c r="A681" s="79" t="s">
        <v>186</v>
      </c>
      <c r="B681" s="80" t="s">
        <v>409</v>
      </c>
      <c r="C681" s="93">
        <v>240</v>
      </c>
      <c r="D681" s="128">
        <v>150</v>
      </c>
      <c r="E681" s="128">
        <v>113.35</v>
      </c>
      <c r="F681" s="163">
        <f t="shared" si="66"/>
        <v>75.566666666666663</v>
      </c>
      <c r="G681" s="58"/>
    </row>
    <row r="682" spans="1:7" ht="15.75">
      <c r="A682" s="83" t="s">
        <v>121</v>
      </c>
      <c r="B682" s="80" t="s">
        <v>409</v>
      </c>
      <c r="C682" s="81">
        <v>300</v>
      </c>
      <c r="D682" s="128">
        <f>SUM(D683)</f>
        <v>24993</v>
      </c>
      <c r="E682" s="128">
        <f>SUM(E683)</f>
        <v>22669.76784</v>
      </c>
      <c r="F682" s="163">
        <f t="shared" si="66"/>
        <v>90.704468611211141</v>
      </c>
      <c r="G682" s="58"/>
    </row>
    <row r="683" spans="1:7" ht="31.5">
      <c r="A683" s="79" t="s">
        <v>390</v>
      </c>
      <c r="B683" s="80" t="s">
        <v>409</v>
      </c>
      <c r="C683" s="81">
        <v>313</v>
      </c>
      <c r="D683" s="128">
        <v>24993</v>
      </c>
      <c r="E683" s="128">
        <v>22669.76784</v>
      </c>
      <c r="F683" s="163">
        <f t="shared" si="66"/>
        <v>90.704468611211141</v>
      </c>
      <c r="G683" s="58"/>
    </row>
    <row r="684" spans="1:7" ht="15.75">
      <c r="A684" s="79" t="s">
        <v>186</v>
      </c>
      <c r="B684" s="80" t="s">
        <v>409</v>
      </c>
      <c r="C684" s="81">
        <v>313</v>
      </c>
      <c r="D684" s="128">
        <v>24993</v>
      </c>
      <c r="E684" s="128">
        <v>22669.77</v>
      </c>
      <c r="F684" s="163">
        <f t="shared" si="66"/>
        <v>90.704477253631026</v>
      </c>
      <c r="G684" s="58"/>
    </row>
    <row r="685" spans="1:7" ht="113.25" customHeight="1">
      <c r="A685" s="85" t="s">
        <v>228</v>
      </c>
      <c r="B685" s="80" t="s">
        <v>229</v>
      </c>
      <c r="C685" s="77"/>
      <c r="D685" s="128">
        <f>SUM(D686,D694,D698,D706,D710)</f>
        <v>699763.23</v>
      </c>
      <c r="E685" s="128">
        <f>SUM(E686,E694,E698,E706,E710)</f>
        <v>681247.36881999997</v>
      </c>
      <c r="F685" s="163">
        <f t="shared" si="66"/>
        <v>97.353981977589768</v>
      </c>
      <c r="G685" s="58"/>
    </row>
    <row r="686" spans="1:7" ht="15.75">
      <c r="A686" s="98" t="s">
        <v>223</v>
      </c>
      <c r="B686" s="80" t="s">
        <v>230</v>
      </c>
      <c r="C686" s="77"/>
      <c r="D686" s="128">
        <f>SUM(D687)</f>
        <v>215416.23</v>
      </c>
      <c r="E686" s="128">
        <f>SUM(E687)</f>
        <v>212090.66273000001</v>
      </c>
      <c r="F686" s="163">
        <f t="shared" si="66"/>
        <v>98.456213224973808</v>
      </c>
      <c r="G686" s="58"/>
    </row>
    <row r="687" spans="1:7" ht="31.5">
      <c r="A687" s="85" t="s">
        <v>28</v>
      </c>
      <c r="B687" s="80" t="s">
        <v>230</v>
      </c>
      <c r="C687" s="77">
        <v>600</v>
      </c>
      <c r="D687" s="128">
        <f>SUM(D688,D691,)</f>
        <v>215416.23</v>
      </c>
      <c r="E687" s="128">
        <f>SUM(E688,E691,)</f>
        <v>212090.66273000001</v>
      </c>
      <c r="F687" s="163">
        <f t="shared" si="66"/>
        <v>98.456213224973808</v>
      </c>
      <c r="G687" s="58"/>
    </row>
    <row r="688" spans="1:7" ht="15.75">
      <c r="A688" s="85" t="s">
        <v>51</v>
      </c>
      <c r="B688" s="80" t="s">
        <v>230</v>
      </c>
      <c r="C688" s="77">
        <v>610</v>
      </c>
      <c r="D688" s="128">
        <f>SUM(D689,D690)</f>
        <v>64520.04</v>
      </c>
      <c r="E688" s="128">
        <f>SUM(E689,E690)</f>
        <v>63781.974240000003</v>
      </c>
      <c r="F688" s="163">
        <f t="shared" si="66"/>
        <v>98.856067417193174</v>
      </c>
      <c r="G688" s="58"/>
    </row>
    <row r="689" spans="1:7" ht="47.25">
      <c r="A689" s="85" t="s">
        <v>57</v>
      </c>
      <c r="B689" s="80" t="s">
        <v>230</v>
      </c>
      <c r="C689" s="77">
        <v>611</v>
      </c>
      <c r="D689" s="128">
        <v>55563.05</v>
      </c>
      <c r="E689" s="128">
        <v>54825.551590000003</v>
      </c>
      <c r="F689" s="163">
        <f t="shared" si="66"/>
        <v>98.672681917209374</v>
      </c>
      <c r="G689" s="58"/>
    </row>
    <row r="690" spans="1:7" ht="15.75">
      <c r="A690" s="85" t="s">
        <v>52</v>
      </c>
      <c r="B690" s="80" t="s">
        <v>230</v>
      </c>
      <c r="C690" s="77">
        <v>612</v>
      </c>
      <c r="D690" s="128">
        <v>8956.99</v>
      </c>
      <c r="E690" s="128">
        <v>8956.4226500000004</v>
      </c>
      <c r="F690" s="163">
        <f t="shared" si="66"/>
        <v>99.993665840868431</v>
      </c>
      <c r="G690" s="58"/>
    </row>
    <row r="691" spans="1:7" ht="15.75">
      <c r="A691" s="85" t="s">
        <v>29</v>
      </c>
      <c r="B691" s="80" t="s">
        <v>230</v>
      </c>
      <c r="C691" s="77">
        <v>620</v>
      </c>
      <c r="D691" s="128">
        <f>SUM(D692,D693)</f>
        <v>150896.19</v>
      </c>
      <c r="E691" s="128">
        <f>SUM(E692,E693)</f>
        <v>148308.68849</v>
      </c>
      <c r="F691" s="163">
        <f t="shared" si="66"/>
        <v>98.285243974682189</v>
      </c>
      <c r="G691" s="58"/>
    </row>
    <row r="692" spans="1:7" ht="47.25">
      <c r="A692" s="85" t="s">
        <v>45</v>
      </c>
      <c r="B692" s="80" t="s">
        <v>230</v>
      </c>
      <c r="C692" s="77">
        <v>621</v>
      </c>
      <c r="D692" s="128">
        <v>134474.88</v>
      </c>
      <c r="E692" s="128">
        <v>131892.77836</v>
      </c>
      <c r="F692" s="163">
        <f t="shared" si="66"/>
        <v>98.079863213114592</v>
      </c>
      <c r="G692" s="58"/>
    </row>
    <row r="693" spans="1:7" ht="15.75">
      <c r="A693" s="85" t="s">
        <v>30</v>
      </c>
      <c r="B693" s="80" t="s">
        <v>230</v>
      </c>
      <c r="C693" s="77">
        <v>622</v>
      </c>
      <c r="D693" s="128">
        <v>16421.310000000001</v>
      </c>
      <c r="E693" s="128">
        <v>16415.91013</v>
      </c>
      <c r="F693" s="163">
        <f t="shared" si="66"/>
        <v>99.967116691664671</v>
      </c>
      <c r="G693" s="58"/>
    </row>
    <row r="694" spans="1:7" ht="31.5">
      <c r="A694" s="85" t="s">
        <v>603</v>
      </c>
      <c r="B694" s="80" t="s">
        <v>604</v>
      </c>
      <c r="C694" s="77"/>
      <c r="D694" s="128">
        <f t="shared" ref="D694:E696" si="67">SUM(D695)</f>
        <v>2000</v>
      </c>
      <c r="E694" s="128">
        <f t="shared" si="67"/>
        <v>2000</v>
      </c>
      <c r="F694" s="163">
        <f t="shared" si="66"/>
        <v>100</v>
      </c>
      <c r="G694" s="63"/>
    </row>
    <row r="695" spans="1:7" ht="31.5">
      <c r="A695" s="85" t="s">
        <v>28</v>
      </c>
      <c r="B695" s="80" t="s">
        <v>604</v>
      </c>
      <c r="C695" s="77">
        <v>600</v>
      </c>
      <c r="D695" s="128">
        <f t="shared" si="67"/>
        <v>2000</v>
      </c>
      <c r="E695" s="128">
        <f t="shared" si="67"/>
        <v>2000</v>
      </c>
      <c r="F695" s="163">
        <f t="shared" si="66"/>
        <v>100</v>
      </c>
      <c r="G695" s="63"/>
    </row>
    <row r="696" spans="1:7" ht="15.75">
      <c r="A696" s="85" t="s">
        <v>51</v>
      </c>
      <c r="B696" s="80" t="s">
        <v>604</v>
      </c>
      <c r="C696" s="77">
        <v>610</v>
      </c>
      <c r="D696" s="128">
        <f t="shared" si="67"/>
        <v>2000</v>
      </c>
      <c r="E696" s="128">
        <f t="shared" si="67"/>
        <v>2000</v>
      </c>
      <c r="F696" s="163">
        <f t="shared" si="66"/>
        <v>100</v>
      </c>
      <c r="G696" s="63"/>
    </row>
    <row r="697" spans="1:7" ht="15.75">
      <c r="A697" s="85" t="s">
        <v>52</v>
      </c>
      <c r="B697" s="80" t="s">
        <v>604</v>
      </c>
      <c r="C697" s="77">
        <v>612</v>
      </c>
      <c r="D697" s="128">
        <v>2000</v>
      </c>
      <c r="E697" s="128">
        <v>2000</v>
      </c>
      <c r="F697" s="163">
        <f t="shared" si="66"/>
        <v>100</v>
      </c>
      <c r="G697" s="63"/>
    </row>
    <row r="698" spans="1:7" ht="111" customHeight="1">
      <c r="A698" s="85" t="s">
        <v>326</v>
      </c>
      <c r="B698" s="80" t="s">
        <v>327</v>
      </c>
      <c r="C698" s="87"/>
      <c r="D698" s="128">
        <f>SUM(D699)</f>
        <v>481792</v>
      </c>
      <c r="E698" s="128">
        <f>SUM(E699)</f>
        <v>466601.70608999999</v>
      </c>
      <c r="F698" s="163">
        <f t="shared" si="66"/>
        <v>96.847126164402894</v>
      </c>
      <c r="G698" s="58"/>
    </row>
    <row r="699" spans="1:7" ht="31.5">
      <c r="A699" s="85" t="s">
        <v>28</v>
      </c>
      <c r="B699" s="80" t="s">
        <v>327</v>
      </c>
      <c r="C699" s="77">
        <v>600</v>
      </c>
      <c r="D699" s="128">
        <f>SUM(D700,D703)</f>
        <v>481792</v>
      </c>
      <c r="E699" s="128">
        <f>SUM(E700,E703)</f>
        <v>466601.70608999999</v>
      </c>
      <c r="F699" s="163">
        <f t="shared" si="66"/>
        <v>96.847126164402894</v>
      </c>
      <c r="G699" s="58"/>
    </row>
    <row r="700" spans="1:7" ht="15.75">
      <c r="A700" s="90" t="s">
        <v>51</v>
      </c>
      <c r="B700" s="80" t="s">
        <v>327</v>
      </c>
      <c r="C700" s="77">
        <v>610</v>
      </c>
      <c r="D700" s="128">
        <f>SUM(D701)</f>
        <v>143664.39000000001</v>
      </c>
      <c r="E700" s="128">
        <f>SUM(E701)</f>
        <v>143664.39382</v>
      </c>
      <c r="F700" s="163">
        <f t="shared" si="66"/>
        <v>100.00000265897484</v>
      </c>
      <c r="G700" s="58"/>
    </row>
    <row r="701" spans="1:7" ht="47.25">
      <c r="A701" s="90" t="s">
        <v>57</v>
      </c>
      <c r="B701" s="80" t="s">
        <v>327</v>
      </c>
      <c r="C701" s="77">
        <v>611</v>
      </c>
      <c r="D701" s="128">
        <v>143664.39000000001</v>
      </c>
      <c r="E701" s="128">
        <v>143664.39382</v>
      </c>
      <c r="F701" s="163">
        <f t="shared" si="66"/>
        <v>100.00000265897484</v>
      </c>
      <c r="G701" s="58"/>
    </row>
    <row r="702" spans="1:7" ht="15.75">
      <c r="A702" s="79" t="s">
        <v>186</v>
      </c>
      <c r="B702" s="80" t="s">
        <v>327</v>
      </c>
      <c r="C702" s="77">
        <v>611</v>
      </c>
      <c r="D702" s="128">
        <v>143664.39000000001</v>
      </c>
      <c r="E702" s="128">
        <v>143664.39000000001</v>
      </c>
      <c r="F702" s="163">
        <f t="shared" si="66"/>
        <v>100</v>
      </c>
      <c r="G702" s="58"/>
    </row>
    <row r="703" spans="1:7" ht="15.75">
      <c r="A703" s="85" t="s">
        <v>29</v>
      </c>
      <c r="B703" s="80" t="s">
        <v>327</v>
      </c>
      <c r="C703" s="77">
        <v>620</v>
      </c>
      <c r="D703" s="128">
        <f>SUM(D704)</f>
        <v>338127.61</v>
      </c>
      <c r="E703" s="128">
        <f>SUM(E704)</f>
        <v>322937.31226999999</v>
      </c>
      <c r="F703" s="163">
        <f t="shared" si="66"/>
        <v>95.507525182578263</v>
      </c>
      <c r="G703" s="58"/>
    </row>
    <row r="704" spans="1:7" ht="47.25">
      <c r="A704" s="90" t="s">
        <v>45</v>
      </c>
      <c r="B704" s="80" t="s">
        <v>327</v>
      </c>
      <c r="C704" s="77">
        <v>621</v>
      </c>
      <c r="D704" s="128">
        <v>338127.61</v>
      </c>
      <c r="E704" s="128">
        <v>322937.31226999999</v>
      </c>
      <c r="F704" s="163">
        <f t="shared" si="66"/>
        <v>95.507525182578263</v>
      </c>
      <c r="G704" s="58"/>
    </row>
    <row r="705" spans="1:8" ht="15.75">
      <c r="A705" s="79" t="s">
        <v>186</v>
      </c>
      <c r="B705" s="80" t="s">
        <v>327</v>
      </c>
      <c r="C705" s="77">
        <v>621</v>
      </c>
      <c r="D705" s="128">
        <v>338127.61</v>
      </c>
      <c r="E705" s="128">
        <v>322937.31226999999</v>
      </c>
      <c r="F705" s="163">
        <f t="shared" si="66"/>
        <v>95.507525182578263</v>
      </c>
      <c r="G705" s="58"/>
    </row>
    <row r="706" spans="1:8" ht="63">
      <c r="A706" s="79" t="s">
        <v>601</v>
      </c>
      <c r="B706" s="80" t="s">
        <v>602</v>
      </c>
      <c r="C706" s="77"/>
      <c r="D706" s="128">
        <f t="shared" ref="D706:E708" si="68">SUM(D707)</f>
        <v>500</v>
      </c>
      <c r="E706" s="128">
        <f t="shared" si="68"/>
        <v>500</v>
      </c>
      <c r="F706" s="163">
        <f t="shared" si="66"/>
        <v>100</v>
      </c>
      <c r="G706" s="63"/>
    </row>
    <row r="707" spans="1:8" ht="31.5">
      <c r="A707" s="85" t="s">
        <v>28</v>
      </c>
      <c r="B707" s="80" t="s">
        <v>602</v>
      </c>
      <c r="C707" s="77">
        <v>600</v>
      </c>
      <c r="D707" s="128">
        <f t="shared" si="68"/>
        <v>500</v>
      </c>
      <c r="E707" s="128">
        <f t="shared" si="68"/>
        <v>500</v>
      </c>
      <c r="F707" s="163">
        <f t="shared" si="66"/>
        <v>100</v>
      </c>
      <c r="G707" s="63"/>
    </row>
    <row r="708" spans="1:8" ht="15.75">
      <c r="A708" s="85" t="s">
        <v>29</v>
      </c>
      <c r="B708" s="80" t="s">
        <v>602</v>
      </c>
      <c r="C708" s="77">
        <v>620</v>
      </c>
      <c r="D708" s="128">
        <f t="shared" si="68"/>
        <v>500</v>
      </c>
      <c r="E708" s="128">
        <f t="shared" si="68"/>
        <v>500</v>
      </c>
      <c r="F708" s="163">
        <f t="shared" si="66"/>
        <v>100</v>
      </c>
      <c r="G708" s="63"/>
    </row>
    <row r="709" spans="1:8" ht="15.75">
      <c r="A709" s="85" t="s">
        <v>30</v>
      </c>
      <c r="B709" s="80" t="s">
        <v>602</v>
      </c>
      <c r="C709" s="77">
        <v>622</v>
      </c>
      <c r="D709" s="128">
        <v>500</v>
      </c>
      <c r="E709" s="128">
        <v>500</v>
      </c>
      <c r="F709" s="163">
        <f t="shared" si="66"/>
        <v>100</v>
      </c>
      <c r="G709" s="63"/>
    </row>
    <row r="710" spans="1:8" ht="63">
      <c r="A710" s="85" t="s">
        <v>632</v>
      </c>
      <c r="B710" s="80" t="s">
        <v>633</v>
      </c>
      <c r="C710" s="77"/>
      <c r="D710" s="128">
        <f t="shared" ref="D710:E712" si="69">SUM(D711)</f>
        <v>55</v>
      </c>
      <c r="E710" s="128">
        <f t="shared" si="69"/>
        <v>55</v>
      </c>
      <c r="F710" s="163">
        <f t="shared" si="66"/>
        <v>100</v>
      </c>
      <c r="G710" s="63"/>
    </row>
    <row r="711" spans="1:8" ht="31.5">
      <c r="A711" s="85" t="s">
        <v>28</v>
      </c>
      <c r="B711" s="80" t="s">
        <v>633</v>
      </c>
      <c r="C711" s="77">
        <v>600</v>
      </c>
      <c r="D711" s="128">
        <f t="shared" si="69"/>
        <v>55</v>
      </c>
      <c r="E711" s="128">
        <f t="shared" si="69"/>
        <v>55</v>
      </c>
      <c r="F711" s="163">
        <f t="shared" si="66"/>
        <v>100</v>
      </c>
      <c r="G711" s="63"/>
    </row>
    <row r="712" spans="1:8" ht="15.75">
      <c r="A712" s="85" t="s">
        <v>29</v>
      </c>
      <c r="B712" s="80" t="s">
        <v>633</v>
      </c>
      <c r="C712" s="77">
        <v>620</v>
      </c>
      <c r="D712" s="128">
        <f t="shared" si="69"/>
        <v>55</v>
      </c>
      <c r="E712" s="128">
        <f t="shared" si="69"/>
        <v>55</v>
      </c>
      <c r="F712" s="163">
        <f t="shared" si="66"/>
        <v>100</v>
      </c>
      <c r="G712" s="63"/>
    </row>
    <row r="713" spans="1:8" ht="15.75">
      <c r="A713" s="85" t="s">
        <v>30</v>
      </c>
      <c r="B713" s="80" t="s">
        <v>633</v>
      </c>
      <c r="C713" s="77">
        <v>622</v>
      </c>
      <c r="D713" s="128">
        <v>55</v>
      </c>
      <c r="E713" s="128">
        <v>55</v>
      </c>
      <c r="F713" s="163">
        <f t="shared" si="66"/>
        <v>100</v>
      </c>
      <c r="G713" s="63"/>
    </row>
    <row r="714" spans="1:8" ht="47.25">
      <c r="A714" s="113" t="s">
        <v>328</v>
      </c>
      <c r="B714" s="80" t="s">
        <v>231</v>
      </c>
      <c r="C714" s="77"/>
      <c r="D714" s="128">
        <f>SUM(D715)</f>
        <v>1734.69</v>
      </c>
      <c r="E714" s="128">
        <f>SUM(E715)</f>
        <v>1704.1159499999999</v>
      </c>
      <c r="F714" s="163">
        <f t="shared" si="66"/>
        <v>98.237492001452694</v>
      </c>
      <c r="G714" s="58"/>
      <c r="H714" s="3"/>
    </row>
    <row r="715" spans="1:8" ht="15.75">
      <c r="A715" s="98" t="s">
        <v>223</v>
      </c>
      <c r="B715" s="80" t="s">
        <v>232</v>
      </c>
      <c r="C715" s="77"/>
      <c r="D715" s="128">
        <f>SUM(D716)</f>
        <v>1734.69</v>
      </c>
      <c r="E715" s="128">
        <f>SUM(E716)</f>
        <v>1704.1159499999999</v>
      </c>
      <c r="F715" s="163">
        <f t="shared" si="66"/>
        <v>98.237492001452694</v>
      </c>
      <c r="G715" s="58"/>
    </row>
    <row r="716" spans="1:8" ht="31.5">
      <c r="A716" s="85" t="s">
        <v>28</v>
      </c>
      <c r="B716" s="80" t="s">
        <v>232</v>
      </c>
      <c r="C716" s="77">
        <v>600</v>
      </c>
      <c r="D716" s="128">
        <f>SUM(D717,D719,)</f>
        <v>1734.69</v>
      </c>
      <c r="E716" s="128">
        <f>SUM(E717,E719,)</f>
        <v>1704.1159499999999</v>
      </c>
      <c r="F716" s="163">
        <f t="shared" si="66"/>
        <v>98.237492001452694</v>
      </c>
      <c r="G716" s="58"/>
    </row>
    <row r="717" spans="1:8" ht="15.75">
      <c r="A717" s="85" t="s">
        <v>51</v>
      </c>
      <c r="B717" s="80" t="s">
        <v>232</v>
      </c>
      <c r="C717" s="77">
        <v>610</v>
      </c>
      <c r="D717" s="128">
        <f>SUM(D718)</f>
        <v>505.36</v>
      </c>
      <c r="E717" s="128">
        <f>SUM(E718)</f>
        <v>505.36</v>
      </c>
      <c r="F717" s="163">
        <f t="shared" si="66"/>
        <v>100</v>
      </c>
      <c r="G717" s="58"/>
    </row>
    <row r="718" spans="1:8" ht="15.75">
      <c r="A718" s="85" t="s">
        <v>52</v>
      </c>
      <c r="B718" s="80" t="s">
        <v>232</v>
      </c>
      <c r="C718" s="77">
        <v>612</v>
      </c>
      <c r="D718" s="128">
        <v>505.36</v>
      </c>
      <c r="E718" s="128">
        <v>505.36</v>
      </c>
      <c r="F718" s="163">
        <f t="shared" si="66"/>
        <v>100</v>
      </c>
      <c r="G718" s="58"/>
    </row>
    <row r="719" spans="1:8" ht="15.75">
      <c r="A719" s="85" t="s">
        <v>29</v>
      </c>
      <c r="B719" s="80" t="s">
        <v>232</v>
      </c>
      <c r="C719" s="77">
        <v>620</v>
      </c>
      <c r="D719" s="128">
        <f>SUM(D720)</f>
        <v>1229.33</v>
      </c>
      <c r="E719" s="128">
        <f>SUM(E720)</f>
        <v>1198.75595</v>
      </c>
      <c r="F719" s="163">
        <f t="shared" si="66"/>
        <v>97.512950143574145</v>
      </c>
      <c r="G719" s="58"/>
    </row>
    <row r="720" spans="1:8" ht="15.75">
      <c r="A720" s="85" t="s">
        <v>30</v>
      </c>
      <c r="B720" s="80" t="s">
        <v>232</v>
      </c>
      <c r="C720" s="77">
        <v>622</v>
      </c>
      <c r="D720" s="128">
        <v>1229.33</v>
      </c>
      <c r="E720" s="128">
        <v>1198.75595</v>
      </c>
      <c r="F720" s="163">
        <f t="shared" si="66"/>
        <v>97.512950143574145</v>
      </c>
      <c r="G720" s="58"/>
    </row>
    <row r="721" spans="1:7" ht="15.75">
      <c r="A721" s="79" t="s">
        <v>233</v>
      </c>
      <c r="B721" s="80" t="s">
        <v>234</v>
      </c>
      <c r="C721" s="81"/>
      <c r="D721" s="128">
        <f>SUM(D722,D741,D746,D765,D788,D795,D800,D811)</f>
        <v>684958.11999999988</v>
      </c>
      <c r="E721" s="128">
        <f>SUM(E722,E741,E746,E765,E788,E795,E800,E811)</f>
        <v>677348.75350000011</v>
      </c>
      <c r="F721" s="163">
        <f t="shared" si="66"/>
        <v>98.8890756561876</v>
      </c>
      <c r="G721" s="58"/>
    </row>
    <row r="722" spans="1:7" ht="131.25" customHeight="1">
      <c r="A722" s="79" t="s">
        <v>399</v>
      </c>
      <c r="B722" s="80" t="s">
        <v>235</v>
      </c>
      <c r="C722" s="81"/>
      <c r="D722" s="128">
        <f>SUM(D723,D729,D733)</f>
        <v>529947.1</v>
      </c>
      <c r="E722" s="128">
        <f>SUM(E723,E729,E733)</f>
        <v>528130.43842000002</v>
      </c>
      <c r="F722" s="163">
        <f t="shared" si="66"/>
        <v>99.657199448775174</v>
      </c>
      <c r="G722" s="58"/>
    </row>
    <row r="723" spans="1:7" ht="15.75">
      <c r="A723" s="98" t="s">
        <v>236</v>
      </c>
      <c r="B723" s="80" t="s">
        <v>237</v>
      </c>
      <c r="C723" s="81"/>
      <c r="D723" s="128">
        <f>SUM(D724)</f>
        <v>5146.1000000000004</v>
      </c>
      <c r="E723" s="128">
        <f>SUM(E724)</f>
        <v>5146.1000000000004</v>
      </c>
      <c r="F723" s="163">
        <f t="shared" si="66"/>
        <v>100</v>
      </c>
      <c r="G723" s="58"/>
    </row>
    <row r="724" spans="1:7" ht="31.5">
      <c r="A724" s="85" t="s">
        <v>28</v>
      </c>
      <c r="B724" s="80" t="s">
        <v>237</v>
      </c>
      <c r="C724" s="89">
        <v>600</v>
      </c>
      <c r="D724" s="128">
        <f>SUM(D725,D727)</f>
        <v>5146.1000000000004</v>
      </c>
      <c r="E724" s="128">
        <f>SUM(E725,E727)</f>
        <v>5146.1000000000004</v>
      </c>
      <c r="F724" s="163">
        <f t="shared" si="66"/>
        <v>100</v>
      </c>
      <c r="G724" s="58"/>
    </row>
    <row r="725" spans="1:7" ht="15.75">
      <c r="A725" s="85" t="s">
        <v>51</v>
      </c>
      <c r="B725" s="80" t="s">
        <v>237</v>
      </c>
      <c r="C725" s="77">
        <v>610</v>
      </c>
      <c r="D725" s="128">
        <f>SUM(D726,)</f>
        <v>2435.62</v>
      </c>
      <c r="E725" s="128">
        <f>SUM(E726,)</f>
        <v>2435.6232799999998</v>
      </c>
      <c r="F725" s="163">
        <f t="shared" si="66"/>
        <v>100.00013466796955</v>
      </c>
      <c r="G725" s="58"/>
    </row>
    <row r="726" spans="1:7" ht="47.25">
      <c r="A726" s="85" t="s">
        <v>57</v>
      </c>
      <c r="B726" s="80" t="s">
        <v>237</v>
      </c>
      <c r="C726" s="77">
        <v>611</v>
      </c>
      <c r="D726" s="128">
        <v>2435.62</v>
      </c>
      <c r="E726" s="128">
        <v>2435.6232799999998</v>
      </c>
      <c r="F726" s="163">
        <f t="shared" si="66"/>
        <v>100.00013466796955</v>
      </c>
      <c r="G726" s="58"/>
    </row>
    <row r="727" spans="1:7" ht="15.75">
      <c r="A727" s="85" t="s">
        <v>29</v>
      </c>
      <c r="B727" s="80" t="s">
        <v>237</v>
      </c>
      <c r="C727" s="77">
        <v>620</v>
      </c>
      <c r="D727" s="128">
        <f>SUM(D728,)</f>
        <v>2710.48</v>
      </c>
      <c r="E727" s="128">
        <f>SUM(E728,)</f>
        <v>2710.4767200000001</v>
      </c>
      <c r="F727" s="163">
        <f t="shared" si="66"/>
        <v>99.999878988223486</v>
      </c>
      <c r="G727" s="58"/>
    </row>
    <row r="728" spans="1:7" ht="47.25">
      <c r="A728" s="85" t="s">
        <v>45</v>
      </c>
      <c r="B728" s="80" t="s">
        <v>237</v>
      </c>
      <c r="C728" s="77">
        <v>621</v>
      </c>
      <c r="D728" s="128">
        <v>2710.48</v>
      </c>
      <c r="E728" s="128">
        <v>2710.4767200000001</v>
      </c>
      <c r="F728" s="163">
        <f t="shared" si="66"/>
        <v>99.999878988223486</v>
      </c>
      <c r="G728" s="58"/>
    </row>
    <row r="729" spans="1:7" ht="16.899999999999999" customHeight="1">
      <c r="A729" s="98" t="s">
        <v>238</v>
      </c>
      <c r="B729" s="80" t="s">
        <v>239</v>
      </c>
      <c r="C729" s="87"/>
      <c r="D729" s="128">
        <f>SUM(D730)</f>
        <v>361</v>
      </c>
      <c r="E729" s="128">
        <f>SUM(E730)</f>
        <v>361</v>
      </c>
      <c r="F729" s="163">
        <f t="shared" si="66"/>
        <v>100</v>
      </c>
      <c r="G729" s="58"/>
    </row>
    <row r="730" spans="1:7" ht="31.5">
      <c r="A730" s="85" t="s">
        <v>28</v>
      </c>
      <c r="B730" s="80" t="s">
        <v>239</v>
      </c>
      <c r="C730" s="89">
        <v>600</v>
      </c>
      <c r="D730" s="128">
        <f>SUM(D731)</f>
        <v>361</v>
      </c>
      <c r="E730" s="128">
        <f>SUM(E731)</f>
        <v>361</v>
      </c>
      <c r="F730" s="163">
        <f t="shared" si="66"/>
        <v>100</v>
      </c>
      <c r="G730" s="58"/>
    </row>
    <row r="731" spans="1:7" ht="15.75">
      <c r="A731" s="85" t="s">
        <v>51</v>
      </c>
      <c r="B731" s="80" t="s">
        <v>239</v>
      </c>
      <c r="C731" s="77">
        <v>610</v>
      </c>
      <c r="D731" s="128">
        <f>SUM(D732,)</f>
        <v>361</v>
      </c>
      <c r="E731" s="128">
        <f>SUM(E732,)</f>
        <v>361</v>
      </c>
      <c r="F731" s="163">
        <f t="shared" si="66"/>
        <v>100</v>
      </c>
      <c r="G731" s="58"/>
    </row>
    <row r="732" spans="1:7" ht="47.25">
      <c r="A732" s="85" t="s">
        <v>57</v>
      </c>
      <c r="B732" s="80" t="s">
        <v>239</v>
      </c>
      <c r="C732" s="77">
        <v>611</v>
      </c>
      <c r="D732" s="128">
        <v>361</v>
      </c>
      <c r="E732" s="128">
        <v>361</v>
      </c>
      <c r="F732" s="163">
        <f t="shared" si="66"/>
        <v>100</v>
      </c>
      <c r="G732" s="58"/>
    </row>
    <row r="733" spans="1:7" ht="148.5" customHeight="1">
      <c r="A733" s="79" t="s">
        <v>400</v>
      </c>
      <c r="B733" s="80" t="s">
        <v>401</v>
      </c>
      <c r="C733" s="94"/>
      <c r="D733" s="128">
        <f>SUM(D734)</f>
        <v>524440</v>
      </c>
      <c r="E733" s="128">
        <f>SUM(E734)</f>
        <v>522623.33842000004</v>
      </c>
      <c r="F733" s="163">
        <f t="shared" si="66"/>
        <v>99.653599729234998</v>
      </c>
      <c r="G733" s="58"/>
    </row>
    <row r="734" spans="1:7" ht="31.5">
      <c r="A734" s="85" t="s">
        <v>28</v>
      </c>
      <c r="B734" s="80" t="s">
        <v>401</v>
      </c>
      <c r="C734" s="94">
        <v>600</v>
      </c>
      <c r="D734" s="128">
        <f>SUM(D735,D738)</f>
        <v>524440</v>
      </c>
      <c r="E734" s="128">
        <f>SUM(E735,E738)</f>
        <v>522623.33842000004</v>
      </c>
      <c r="F734" s="163">
        <f t="shared" si="66"/>
        <v>99.653599729234998</v>
      </c>
      <c r="G734" s="58"/>
    </row>
    <row r="735" spans="1:7" ht="15.75">
      <c r="A735" s="90" t="s">
        <v>51</v>
      </c>
      <c r="B735" s="80" t="s">
        <v>401</v>
      </c>
      <c r="C735" s="77">
        <v>610</v>
      </c>
      <c r="D735" s="128">
        <f>SUM(D736)</f>
        <v>443272.94</v>
      </c>
      <c r="E735" s="128">
        <f>SUM(E736)</f>
        <v>441918.70854000002</v>
      </c>
      <c r="F735" s="163">
        <f t="shared" si="66"/>
        <v>99.694492639230361</v>
      </c>
      <c r="G735" s="58"/>
    </row>
    <row r="736" spans="1:7" ht="47.25">
      <c r="A736" s="90" t="s">
        <v>57</v>
      </c>
      <c r="B736" s="80" t="s">
        <v>401</v>
      </c>
      <c r="C736" s="77">
        <v>611</v>
      </c>
      <c r="D736" s="128">
        <v>443272.94</v>
      </c>
      <c r="E736" s="128">
        <v>441918.70854000002</v>
      </c>
      <c r="F736" s="163">
        <f t="shared" si="66"/>
        <v>99.694492639230361</v>
      </c>
      <c r="G736" s="58"/>
    </row>
    <row r="737" spans="1:7" ht="15.75">
      <c r="A737" s="79" t="s">
        <v>186</v>
      </c>
      <c r="B737" s="80" t="s">
        <v>401</v>
      </c>
      <c r="C737" s="77">
        <v>611</v>
      </c>
      <c r="D737" s="128">
        <v>443272.94</v>
      </c>
      <c r="E737" s="128">
        <v>441918.71</v>
      </c>
      <c r="F737" s="163">
        <f t="shared" si="66"/>
        <v>99.694492968598539</v>
      </c>
      <c r="G737" s="58"/>
    </row>
    <row r="738" spans="1:7" ht="15.75">
      <c r="A738" s="85" t="s">
        <v>29</v>
      </c>
      <c r="B738" s="80" t="s">
        <v>401</v>
      </c>
      <c r="C738" s="77">
        <v>620</v>
      </c>
      <c r="D738" s="128">
        <f>SUM(D739)</f>
        <v>81167.06</v>
      </c>
      <c r="E738" s="128">
        <f>SUM(E739)</f>
        <v>80704.629879999993</v>
      </c>
      <c r="F738" s="163">
        <f t="shared" si="66"/>
        <v>99.430273660275475</v>
      </c>
      <c r="G738" s="58"/>
    </row>
    <row r="739" spans="1:7" ht="47.25">
      <c r="A739" s="90" t="s">
        <v>45</v>
      </c>
      <c r="B739" s="80" t="s">
        <v>401</v>
      </c>
      <c r="C739" s="77">
        <v>621</v>
      </c>
      <c r="D739" s="128">
        <v>81167.06</v>
      </c>
      <c r="E739" s="128">
        <v>80704.629879999993</v>
      </c>
      <c r="F739" s="163">
        <f t="shared" si="66"/>
        <v>99.430273660275475</v>
      </c>
      <c r="G739" s="58"/>
    </row>
    <row r="740" spans="1:7" ht="15.75">
      <c r="A740" s="79" t="s">
        <v>186</v>
      </c>
      <c r="B740" s="80" t="s">
        <v>401</v>
      </c>
      <c r="C740" s="77">
        <v>621</v>
      </c>
      <c r="D740" s="128">
        <v>81167.06</v>
      </c>
      <c r="E740" s="128">
        <v>80704.63</v>
      </c>
      <c r="F740" s="163">
        <f t="shared" si="66"/>
        <v>99.430273808118713</v>
      </c>
      <c r="G740" s="58"/>
    </row>
    <row r="741" spans="1:7" ht="31.5">
      <c r="A741" s="79" t="s">
        <v>402</v>
      </c>
      <c r="B741" s="80" t="s">
        <v>240</v>
      </c>
      <c r="C741" s="77"/>
      <c r="D741" s="128">
        <f t="shared" ref="D741:E743" si="70">SUM(D742)</f>
        <v>3891</v>
      </c>
      <c r="E741" s="128">
        <f t="shared" si="70"/>
        <v>3399.4360000000001</v>
      </c>
      <c r="F741" s="163">
        <f t="shared" si="66"/>
        <v>87.366640966332568</v>
      </c>
      <c r="G741" s="58"/>
    </row>
    <row r="742" spans="1:7" ht="129.75" customHeight="1">
      <c r="A742" s="79" t="s">
        <v>403</v>
      </c>
      <c r="B742" s="80" t="s">
        <v>404</v>
      </c>
      <c r="C742" s="77"/>
      <c r="D742" s="128">
        <f t="shared" si="70"/>
        <v>3891</v>
      </c>
      <c r="E742" s="128">
        <f t="shared" si="70"/>
        <v>3399.4360000000001</v>
      </c>
      <c r="F742" s="163">
        <f t="shared" si="66"/>
        <v>87.366640966332568</v>
      </c>
      <c r="G742" s="58"/>
    </row>
    <row r="743" spans="1:7" ht="31.5">
      <c r="A743" s="85" t="s">
        <v>28</v>
      </c>
      <c r="B743" s="80" t="s">
        <v>404</v>
      </c>
      <c r="C743" s="77">
        <v>600</v>
      </c>
      <c r="D743" s="128">
        <f t="shared" si="70"/>
        <v>3891</v>
      </c>
      <c r="E743" s="128">
        <f t="shared" si="70"/>
        <v>3399.4360000000001</v>
      </c>
      <c r="F743" s="163">
        <f t="shared" ref="F743:F808" si="71">SUM(E743/D743*100)</f>
        <v>87.366640966332568</v>
      </c>
      <c r="G743" s="58"/>
    </row>
    <row r="744" spans="1:7" ht="31.5">
      <c r="A744" s="79" t="s">
        <v>323</v>
      </c>
      <c r="B744" s="80" t="s">
        <v>404</v>
      </c>
      <c r="C744" s="77">
        <v>630</v>
      </c>
      <c r="D744" s="128">
        <v>3891</v>
      </c>
      <c r="E744" s="128">
        <v>3399.4360000000001</v>
      </c>
      <c r="F744" s="163">
        <f t="shared" si="71"/>
        <v>87.366640966332568</v>
      </c>
      <c r="G744" s="58"/>
    </row>
    <row r="745" spans="1:7" ht="15.75">
      <c r="A745" s="79" t="s">
        <v>186</v>
      </c>
      <c r="B745" s="80" t="s">
        <v>404</v>
      </c>
      <c r="C745" s="77">
        <v>630</v>
      </c>
      <c r="D745" s="128">
        <v>3891</v>
      </c>
      <c r="E745" s="128">
        <v>3399.44</v>
      </c>
      <c r="F745" s="163">
        <f t="shared" si="71"/>
        <v>87.366743767668993</v>
      </c>
      <c r="G745" s="58"/>
    </row>
    <row r="746" spans="1:7" ht="47.25">
      <c r="A746" s="82" t="s">
        <v>241</v>
      </c>
      <c r="B746" s="80" t="s">
        <v>242</v>
      </c>
      <c r="C746" s="77"/>
      <c r="D746" s="128">
        <f>SUM(D747,D753,D757)</f>
        <v>115874.06999999999</v>
      </c>
      <c r="E746" s="128">
        <f>SUM(E747,E753,E757)</f>
        <v>110971.98331</v>
      </c>
      <c r="F746" s="163">
        <f t="shared" si="71"/>
        <v>95.769470520885307</v>
      </c>
      <c r="G746" s="58"/>
    </row>
    <row r="747" spans="1:7" ht="15.75">
      <c r="A747" s="98" t="s">
        <v>236</v>
      </c>
      <c r="B747" s="80" t="s">
        <v>243</v>
      </c>
      <c r="C747" s="77"/>
      <c r="D747" s="128">
        <f>SUM(D748)</f>
        <v>72002.12</v>
      </c>
      <c r="E747" s="128">
        <f>SUM(E748)</f>
        <v>67412.770739999993</v>
      </c>
      <c r="F747" s="163">
        <f t="shared" si="71"/>
        <v>93.626091481750805</v>
      </c>
      <c r="G747" s="58"/>
    </row>
    <row r="748" spans="1:7" ht="31.5">
      <c r="A748" s="85" t="s">
        <v>28</v>
      </c>
      <c r="B748" s="80" t="s">
        <v>243</v>
      </c>
      <c r="C748" s="89">
        <v>600</v>
      </c>
      <c r="D748" s="128">
        <f>SUM(D749,D751)</f>
        <v>72002.12</v>
      </c>
      <c r="E748" s="128">
        <f>SUM(E749,E751)</f>
        <v>67412.770739999993</v>
      </c>
      <c r="F748" s="163">
        <f t="shared" si="71"/>
        <v>93.626091481750805</v>
      </c>
      <c r="G748" s="58"/>
    </row>
    <row r="749" spans="1:7" ht="15.75">
      <c r="A749" s="85" t="s">
        <v>51</v>
      </c>
      <c r="B749" s="80" t="s">
        <v>243</v>
      </c>
      <c r="C749" s="77">
        <v>610</v>
      </c>
      <c r="D749" s="128">
        <f>SUM(D750)</f>
        <v>56433.93</v>
      </c>
      <c r="E749" s="128">
        <f>SUM(E750)</f>
        <v>53184.954259999999</v>
      </c>
      <c r="F749" s="163">
        <f t="shared" si="71"/>
        <v>94.242868182315149</v>
      </c>
      <c r="G749" s="58"/>
    </row>
    <row r="750" spans="1:7" ht="47.25">
      <c r="A750" s="85" t="s">
        <v>57</v>
      </c>
      <c r="B750" s="80" t="s">
        <v>243</v>
      </c>
      <c r="C750" s="77">
        <v>611</v>
      </c>
      <c r="D750" s="128">
        <v>56433.93</v>
      </c>
      <c r="E750" s="128">
        <v>53184.954259999999</v>
      </c>
      <c r="F750" s="163">
        <f t="shared" si="71"/>
        <v>94.242868182315149</v>
      </c>
      <c r="G750" s="58"/>
    </row>
    <row r="751" spans="1:7" ht="15.75">
      <c r="A751" s="85" t="s">
        <v>29</v>
      </c>
      <c r="B751" s="80" t="s">
        <v>243</v>
      </c>
      <c r="C751" s="77">
        <v>620</v>
      </c>
      <c r="D751" s="128">
        <f>SUM(D752)</f>
        <v>15568.19</v>
      </c>
      <c r="E751" s="128">
        <f>SUM(E752)</f>
        <v>14227.81648</v>
      </c>
      <c r="F751" s="163">
        <f t="shared" si="71"/>
        <v>91.390306002174938</v>
      </c>
      <c r="G751" s="58"/>
    </row>
    <row r="752" spans="1:7" ht="47.25">
      <c r="A752" s="85" t="s">
        <v>45</v>
      </c>
      <c r="B752" s="80" t="s">
        <v>243</v>
      </c>
      <c r="C752" s="77">
        <v>621</v>
      </c>
      <c r="D752" s="128">
        <v>15568.19</v>
      </c>
      <c r="E752" s="128">
        <v>14227.81648</v>
      </c>
      <c r="F752" s="163">
        <f t="shared" si="71"/>
        <v>91.390306002174938</v>
      </c>
      <c r="G752" s="58"/>
    </row>
    <row r="753" spans="1:8" ht="15.75">
      <c r="A753" s="98" t="s">
        <v>238</v>
      </c>
      <c r="B753" s="80" t="s">
        <v>244</v>
      </c>
      <c r="C753" s="77"/>
      <c r="D753" s="128">
        <f>SUM(D754)</f>
        <v>4990.95</v>
      </c>
      <c r="E753" s="128">
        <f>SUM(E754)</f>
        <v>4678.2125699999997</v>
      </c>
      <c r="F753" s="163">
        <f t="shared" si="71"/>
        <v>93.73390977669581</v>
      </c>
      <c r="G753" s="58"/>
      <c r="H753" s="3"/>
    </row>
    <row r="754" spans="1:8" ht="31.5">
      <c r="A754" s="85" t="s">
        <v>28</v>
      </c>
      <c r="B754" s="80" t="s">
        <v>244</v>
      </c>
      <c r="C754" s="89">
        <v>600</v>
      </c>
      <c r="D754" s="128">
        <f>SUM(D755)</f>
        <v>4990.95</v>
      </c>
      <c r="E754" s="128">
        <f>SUM(E755)</f>
        <v>4678.2125699999997</v>
      </c>
      <c r="F754" s="163">
        <f t="shared" si="71"/>
        <v>93.73390977669581</v>
      </c>
      <c r="G754" s="58"/>
      <c r="H754" s="3"/>
    </row>
    <row r="755" spans="1:8" ht="15.75">
      <c r="A755" s="85" t="s">
        <v>51</v>
      </c>
      <c r="B755" s="80" t="s">
        <v>244</v>
      </c>
      <c r="C755" s="77">
        <v>610</v>
      </c>
      <c r="D755" s="128">
        <f>SUM(D756,)</f>
        <v>4990.95</v>
      </c>
      <c r="E755" s="128">
        <f>SUM(E756,)</f>
        <v>4678.2125699999997</v>
      </c>
      <c r="F755" s="163">
        <f t="shared" si="71"/>
        <v>93.73390977669581</v>
      </c>
      <c r="G755" s="58"/>
    </row>
    <row r="756" spans="1:8" ht="47.25">
      <c r="A756" s="85" t="s">
        <v>57</v>
      </c>
      <c r="B756" s="80" t="s">
        <v>244</v>
      </c>
      <c r="C756" s="77">
        <v>611</v>
      </c>
      <c r="D756" s="128">
        <v>4990.95</v>
      </c>
      <c r="E756" s="128">
        <v>4678.2125699999997</v>
      </c>
      <c r="F756" s="163">
        <f t="shared" si="71"/>
        <v>93.73390977669581</v>
      </c>
      <c r="G756" s="58"/>
    </row>
    <row r="757" spans="1:8" ht="98.25" customHeight="1">
      <c r="A757" s="114" t="s">
        <v>245</v>
      </c>
      <c r="B757" s="80" t="s">
        <v>405</v>
      </c>
      <c r="C757" s="94"/>
      <c r="D757" s="128">
        <f>SUM(D758)</f>
        <v>38881</v>
      </c>
      <c r="E757" s="128">
        <f>SUM(E758)</f>
        <v>38881</v>
      </c>
      <c r="F757" s="163">
        <f t="shared" si="71"/>
        <v>100</v>
      </c>
      <c r="G757" s="58"/>
    </row>
    <row r="758" spans="1:8" ht="31.5">
      <c r="A758" s="85" t="s">
        <v>28</v>
      </c>
      <c r="B758" s="80" t="s">
        <v>405</v>
      </c>
      <c r="C758" s="94">
        <v>600</v>
      </c>
      <c r="D758" s="128">
        <f>SUM(D759,D762)</f>
        <v>38881</v>
      </c>
      <c r="E758" s="128">
        <f>SUM(E759,E762)</f>
        <v>38881</v>
      </c>
      <c r="F758" s="163">
        <f t="shared" si="71"/>
        <v>100</v>
      </c>
      <c r="G758" s="58"/>
    </row>
    <row r="759" spans="1:8" ht="15.75">
      <c r="A759" s="90" t="s">
        <v>51</v>
      </c>
      <c r="B759" s="80" t="s">
        <v>405</v>
      </c>
      <c r="C759" s="77">
        <v>610</v>
      </c>
      <c r="D759" s="128">
        <f>SUM(D760)</f>
        <v>31132.45</v>
      </c>
      <c r="E759" s="128">
        <f>SUM(E760)</f>
        <v>31132.449000000001</v>
      </c>
      <c r="F759" s="163">
        <f t="shared" si="71"/>
        <v>99.999996787917439</v>
      </c>
      <c r="G759" s="58"/>
      <c r="H759" s="3"/>
    </row>
    <row r="760" spans="1:8" ht="47.25">
      <c r="A760" s="90" t="s">
        <v>57</v>
      </c>
      <c r="B760" s="80" t="s">
        <v>405</v>
      </c>
      <c r="C760" s="77">
        <v>611</v>
      </c>
      <c r="D760" s="128">
        <v>31132.45</v>
      </c>
      <c r="E760" s="128">
        <v>31132.449000000001</v>
      </c>
      <c r="F760" s="163">
        <f t="shared" si="71"/>
        <v>99.999996787917439</v>
      </c>
      <c r="G760" s="58"/>
      <c r="H760" s="3"/>
    </row>
    <row r="761" spans="1:8" ht="15.75">
      <c r="A761" s="79" t="s">
        <v>186</v>
      </c>
      <c r="B761" s="80" t="s">
        <v>405</v>
      </c>
      <c r="C761" s="77">
        <v>611</v>
      </c>
      <c r="D761" s="128">
        <v>31132.45</v>
      </c>
      <c r="E761" s="128">
        <v>31132.45</v>
      </c>
      <c r="F761" s="163">
        <f t="shared" si="71"/>
        <v>100</v>
      </c>
      <c r="G761" s="58"/>
    </row>
    <row r="762" spans="1:8" ht="15.75">
      <c r="A762" s="85" t="s">
        <v>29</v>
      </c>
      <c r="B762" s="80" t="s">
        <v>405</v>
      </c>
      <c r="C762" s="77">
        <v>620</v>
      </c>
      <c r="D762" s="128">
        <f>SUM(D763)</f>
        <v>7748.55</v>
      </c>
      <c r="E762" s="128">
        <f>SUM(E763)</f>
        <v>7748.5510000000004</v>
      </c>
      <c r="F762" s="163">
        <f t="shared" si="71"/>
        <v>100.00001290564042</v>
      </c>
      <c r="G762" s="58"/>
    </row>
    <row r="763" spans="1:8" ht="47.25">
      <c r="A763" s="90" t="s">
        <v>45</v>
      </c>
      <c r="B763" s="80" t="s">
        <v>405</v>
      </c>
      <c r="C763" s="77">
        <v>621</v>
      </c>
      <c r="D763" s="128">
        <v>7748.55</v>
      </c>
      <c r="E763" s="128">
        <v>7748.5510000000004</v>
      </c>
      <c r="F763" s="163">
        <f t="shared" si="71"/>
        <v>100.00001290564042</v>
      </c>
      <c r="G763" s="58"/>
    </row>
    <row r="764" spans="1:8" ht="15.75">
      <c r="A764" s="79" t="s">
        <v>186</v>
      </c>
      <c r="B764" s="80" t="s">
        <v>405</v>
      </c>
      <c r="C764" s="77">
        <v>621</v>
      </c>
      <c r="D764" s="128">
        <v>7748.55</v>
      </c>
      <c r="E764" s="128">
        <v>7748.55</v>
      </c>
      <c r="F764" s="163">
        <f t="shared" si="71"/>
        <v>100</v>
      </c>
      <c r="G764" s="58"/>
    </row>
    <row r="765" spans="1:8" ht="99" customHeight="1">
      <c r="A765" s="79" t="s">
        <v>406</v>
      </c>
      <c r="B765" s="80" t="s">
        <v>246</v>
      </c>
      <c r="C765" s="77"/>
      <c r="D765" s="128">
        <f>SUM(D766,D772,D776,D784,D780)</f>
        <v>25761.200000000001</v>
      </c>
      <c r="E765" s="128">
        <f>SUM(E766,E772,E776,E784,E780)</f>
        <v>25629.88737</v>
      </c>
      <c r="F765" s="163">
        <f t="shared" si="71"/>
        <v>99.490269746750926</v>
      </c>
      <c r="G765" s="58"/>
      <c r="H765" s="3"/>
    </row>
    <row r="766" spans="1:8" ht="15.75">
      <c r="A766" s="98" t="s">
        <v>236</v>
      </c>
      <c r="B766" s="80" t="s">
        <v>247</v>
      </c>
      <c r="C766" s="77"/>
      <c r="D766" s="128">
        <f>SUM(D767)</f>
        <v>13803.220000000001</v>
      </c>
      <c r="E766" s="128">
        <f>SUM(E767)</f>
        <v>13675.946370000001</v>
      </c>
      <c r="F766" s="163">
        <f t="shared" si="71"/>
        <v>99.077942465598611</v>
      </c>
      <c r="G766" s="58"/>
      <c r="H766" s="3"/>
    </row>
    <row r="767" spans="1:8" ht="31.5">
      <c r="A767" s="85" t="s">
        <v>28</v>
      </c>
      <c r="B767" s="80" t="s">
        <v>247</v>
      </c>
      <c r="C767" s="89">
        <v>600</v>
      </c>
      <c r="D767" s="128">
        <f>SUM(D768,D770)</f>
        <v>13803.220000000001</v>
      </c>
      <c r="E767" s="128">
        <f>SUM(E768,E770)</f>
        <v>13675.946370000001</v>
      </c>
      <c r="F767" s="163">
        <f t="shared" si="71"/>
        <v>99.077942465598611</v>
      </c>
      <c r="G767" s="58"/>
    </row>
    <row r="768" spans="1:8" ht="15.75">
      <c r="A768" s="85" t="s">
        <v>51</v>
      </c>
      <c r="B768" s="80" t="s">
        <v>247</v>
      </c>
      <c r="C768" s="77">
        <v>610</v>
      </c>
      <c r="D768" s="128">
        <f>SUM(D769,)</f>
        <v>13010.11</v>
      </c>
      <c r="E768" s="128">
        <f>SUM(E769,)</f>
        <v>12883.228370000001</v>
      </c>
      <c r="F768" s="163">
        <f t="shared" si="71"/>
        <v>99.024745909142965</v>
      </c>
      <c r="G768" s="58"/>
    </row>
    <row r="769" spans="1:8" ht="15.75">
      <c r="A769" s="85" t="s">
        <v>52</v>
      </c>
      <c r="B769" s="80" t="s">
        <v>247</v>
      </c>
      <c r="C769" s="77">
        <v>612</v>
      </c>
      <c r="D769" s="128">
        <v>13010.11</v>
      </c>
      <c r="E769" s="128">
        <v>12883.228370000001</v>
      </c>
      <c r="F769" s="163">
        <f t="shared" si="71"/>
        <v>99.024745909142965</v>
      </c>
      <c r="G769" s="58"/>
      <c r="H769" s="3"/>
    </row>
    <row r="770" spans="1:8" ht="15.75">
      <c r="A770" s="85" t="s">
        <v>29</v>
      </c>
      <c r="B770" s="80" t="s">
        <v>247</v>
      </c>
      <c r="C770" s="77">
        <v>620</v>
      </c>
      <c r="D770" s="78">
        <f>SUM(D771)</f>
        <v>793.11</v>
      </c>
      <c r="E770" s="78">
        <f>SUM(E771)</f>
        <v>792.71799999999996</v>
      </c>
      <c r="F770" s="163">
        <f t="shared" si="71"/>
        <v>99.950574321342557</v>
      </c>
      <c r="G770" s="63"/>
      <c r="H770" s="66"/>
    </row>
    <row r="771" spans="1:8" ht="15.75">
      <c r="A771" s="85" t="s">
        <v>30</v>
      </c>
      <c r="B771" s="80" t="s">
        <v>247</v>
      </c>
      <c r="C771" s="77">
        <v>622</v>
      </c>
      <c r="D771" s="78">
        <v>793.11</v>
      </c>
      <c r="E771" s="128">
        <v>792.71799999999996</v>
      </c>
      <c r="F771" s="163">
        <f t="shared" si="71"/>
        <v>99.950574321342557</v>
      </c>
      <c r="G771" s="63"/>
      <c r="H771" s="66"/>
    </row>
    <row r="772" spans="1:8" ht="15.75">
      <c r="A772" s="98" t="s">
        <v>238</v>
      </c>
      <c r="B772" s="80" t="s">
        <v>407</v>
      </c>
      <c r="C772" s="77"/>
      <c r="D772" s="128">
        <f t="shared" ref="D772:E774" si="72">SUM(D773)</f>
        <v>315.98</v>
      </c>
      <c r="E772" s="128">
        <f t="shared" si="72"/>
        <v>315.98</v>
      </c>
      <c r="F772" s="163">
        <f t="shared" si="71"/>
        <v>100</v>
      </c>
      <c r="G772" s="58"/>
    </row>
    <row r="773" spans="1:8" ht="31.5">
      <c r="A773" s="85" t="s">
        <v>28</v>
      </c>
      <c r="B773" s="80" t="s">
        <v>407</v>
      </c>
      <c r="C773" s="89">
        <v>600</v>
      </c>
      <c r="D773" s="128">
        <f t="shared" si="72"/>
        <v>315.98</v>
      </c>
      <c r="E773" s="128">
        <f t="shared" si="72"/>
        <v>315.98</v>
      </c>
      <c r="F773" s="163">
        <f t="shared" si="71"/>
        <v>100</v>
      </c>
      <c r="G773" s="58"/>
    </row>
    <row r="774" spans="1:8" ht="15.75">
      <c r="A774" s="85" t="s">
        <v>51</v>
      </c>
      <c r="B774" s="80" t="s">
        <v>407</v>
      </c>
      <c r="C774" s="77">
        <v>610</v>
      </c>
      <c r="D774" s="128">
        <f t="shared" si="72"/>
        <v>315.98</v>
      </c>
      <c r="E774" s="128">
        <f t="shared" si="72"/>
        <v>315.98</v>
      </c>
      <c r="F774" s="163">
        <f t="shared" si="71"/>
        <v>100</v>
      </c>
      <c r="G774" s="58"/>
    </row>
    <row r="775" spans="1:8" ht="15.75">
      <c r="A775" s="85" t="s">
        <v>52</v>
      </c>
      <c r="B775" s="80" t="s">
        <v>407</v>
      </c>
      <c r="C775" s="77">
        <v>612</v>
      </c>
      <c r="D775" s="128">
        <v>315.98</v>
      </c>
      <c r="E775" s="128">
        <v>315.98</v>
      </c>
      <c r="F775" s="163">
        <f t="shared" si="71"/>
        <v>100</v>
      </c>
      <c r="G775" s="58"/>
    </row>
    <row r="776" spans="1:8" ht="31.5">
      <c r="A776" s="85" t="s">
        <v>603</v>
      </c>
      <c r="B776" s="80" t="s">
        <v>605</v>
      </c>
      <c r="C776" s="77"/>
      <c r="D776" s="128">
        <f t="shared" ref="D776:E778" si="73">SUM(D777)</f>
        <v>7500</v>
      </c>
      <c r="E776" s="128">
        <f t="shared" si="73"/>
        <v>7500</v>
      </c>
      <c r="F776" s="163">
        <f t="shared" si="71"/>
        <v>100</v>
      </c>
      <c r="G776" s="63"/>
    </row>
    <row r="777" spans="1:8" ht="31.5">
      <c r="A777" s="85" t="s">
        <v>28</v>
      </c>
      <c r="B777" s="80" t="s">
        <v>605</v>
      </c>
      <c r="C777" s="77">
        <v>600</v>
      </c>
      <c r="D777" s="128">
        <f t="shared" si="73"/>
        <v>7500</v>
      </c>
      <c r="E777" s="128">
        <f t="shared" si="73"/>
        <v>7500</v>
      </c>
      <c r="F777" s="163">
        <f t="shared" si="71"/>
        <v>100</v>
      </c>
      <c r="G777" s="63"/>
    </row>
    <row r="778" spans="1:8" ht="15.75">
      <c r="A778" s="85" t="s">
        <v>51</v>
      </c>
      <c r="B778" s="80" t="s">
        <v>605</v>
      </c>
      <c r="C778" s="77">
        <v>610</v>
      </c>
      <c r="D778" s="128">
        <f t="shared" si="73"/>
        <v>7500</v>
      </c>
      <c r="E778" s="128">
        <f t="shared" si="73"/>
        <v>7500</v>
      </c>
      <c r="F778" s="163">
        <f t="shared" si="71"/>
        <v>100</v>
      </c>
      <c r="G778" s="63"/>
    </row>
    <row r="779" spans="1:8" ht="15.75">
      <c r="A779" s="85" t="s">
        <v>52</v>
      </c>
      <c r="B779" s="80" t="s">
        <v>605</v>
      </c>
      <c r="C779" s="77">
        <v>612</v>
      </c>
      <c r="D779" s="128">
        <v>7500</v>
      </c>
      <c r="E779" s="128">
        <v>7500</v>
      </c>
      <c r="F779" s="163">
        <f t="shared" si="71"/>
        <v>100</v>
      </c>
      <c r="G779" s="63"/>
    </row>
    <row r="780" spans="1:8" ht="31.5">
      <c r="A780" s="85" t="s">
        <v>672</v>
      </c>
      <c r="B780" s="86" t="s">
        <v>671</v>
      </c>
      <c r="C780" s="77"/>
      <c r="D780" s="128">
        <f t="shared" ref="D780:E782" si="74">SUM(D781)</f>
        <v>2929</v>
      </c>
      <c r="E780" s="128">
        <f t="shared" si="74"/>
        <v>2925.5384300000001</v>
      </c>
      <c r="F780" s="163">
        <f t="shared" si="71"/>
        <v>99.881817343803348</v>
      </c>
      <c r="G780" s="63"/>
    </row>
    <row r="781" spans="1:8" ht="31.5">
      <c r="A781" s="85" t="s">
        <v>28</v>
      </c>
      <c r="B781" s="86" t="s">
        <v>671</v>
      </c>
      <c r="C781" s="89">
        <v>600</v>
      </c>
      <c r="D781" s="128">
        <f>SUM(D782,)</f>
        <v>2929</v>
      </c>
      <c r="E781" s="128">
        <f>SUM(E782,)</f>
        <v>2925.5384300000001</v>
      </c>
      <c r="F781" s="163">
        <f t="shared" si="71"/>
        <v>99.881817343803348</v>
      </c>
      <c r="G781" s="63"/>
    </row>
    <row r="782" spans="1:8" ht="15.75">
      <c r="A782" s="85" t="s">
        <v>51</v>
      </c>
      <c r="B782" s="86" t="s">
        <v>671</v>
      </c>
      <c r="C782" s="77">
        <v>610</v>
      </c>
      <c r="D782" s="128">
        <f t="shared" si="74"/>
        <v>2929</v>
      </c>
      <c r="E782" s="128">
        <f t="shared" si="74"/>
        <v>2925.5384300000001</v>
      </c>
      <c r="F782" s="163">
        <f t="shared" si="71"/>
        <v>99.881817343803348</v>
      </c>
      <c r="G782" s="63"/>
    </row>
    <row r="783" spans="1:8" ht="15.75">
      <c r="A783" s="85" t="s">
        <v>52</v>
      </c>
      <c r="B783" s="86" t="s">
        <v>671</v>
      </c>
      <c r="C783" s="77">
        <v>612</v>
      </c>
      <c r="D783" s="128">
        <v>2929</v>
      </c>
      <c r="E783" s="128">
        <v>2925.5384300000001</v>
      </c>
      <c r="F783" s="163">
        <f t="shared" si="71"/>
        <v>99.881817343803348</v>
      </c>
      <c r="G783" s="63"/>
    </row>
    <row r="784" spans="1:8" ht="47.25">
      <c r="A784" s="85" t="s">
        <v>642</v>
      </c>
      <c r="B784" s="86" t="s">
        <v>641</v>
      </c>
      <c r="C784" s="77"/>
      <c r="D784" s="128">
        <f t="shared" ref="D784:E786" si="75">SUM(D785)</f>
        <v>1213</v>
      </c>
      <c r="E784" s="128">
        <f t="shared" si="75"/>
        <v>1212.42257</v>
      </c>
      <c r="F784" s="163">
        <f t="shared" si="71"/>
        <v>99.952396537510296</v>
      </c>
      <c r="G784" s="63"/>
    </row>
    <row r="785" spans="1:7" ht="31.5">
      <c r="A785" s="85" t="s">
        <v>28</v>
      </c>
      <c r="B785" s="86" t="s">
        <v>641</v>
      </c>
      <c r="C785" s="89">
        <v>600</v>
      </c>
      <c r="D785" s="128">
        <f>SUM(D786,)</f>
        <v>1213</v>
      </c>
      <c r="E785" s="128">
        <f>SUM(E786,)</f>
        <v>1212.42257</v>
      </c>
      <c r="F785" s="163">
        <f t="shared" si="71"/>
        <v>99.952396537510296</v>
      </c>
      <c r="G785" s="63"/>
    </row>
    <row r="786" spans="1:7" ht="15.75">
      <c r="A786" s="85" t="s">
        <v>51</v>
      </c>
      <c r="B786" s="86" t="s">
        <v>641</v>
      </c>
      <c r="C786" s="77">
        <v>610</v>
      </c>
      <c r="D786" s="128">
        <f t="shared" si="75"/>
        <v>1213</v>
      </c>
      <c r="E786" s="128">
        <f t="shared" si="75"/>
        <v>1212.42257</v>
      </c>
      <c r="F786" s="163">
        <f t="shared" si="71"/>
        <v>99.952396537510296</v>
      </c>
      <c r="G786" s="63"/>
    </row>
    <row r="787" spans="1:7" ht="15.75">
      <c r="A787" s="85" t="s">
        <v>52</v>
      </c>
      <c r="B787" s="86" t="s">
        <v>641</v>
      </c>
      <c r="C787" s="77">
        <v>612</v>
      </c>
      <c r="D787" s="128">
        <v>1213</v>
      </c>
      <c r="E787" s="128">
        <v>1212.42257</v>
      </c>
      <c r="F787" s="163">
        <f t="shared" si="71"/>
        <v>99.952396537510296</v>
      </c>
      <c r="G787" s="63"/>
    </row>
    <row r="788" spans="1:7" ht="32.25" customHeight="1">
      <c r="A788" s="115" t="s">
        <v>248</v>
      </c>
      <c r="B788" s="80" t="s">
        <v>249</v>
      </c>
      <c r="C788" s="77"/>
      <c r="D788" s="128">
        <f t="shared" ref="D788:E789" si="76">SUM(D789,)</f>
        <v>3629</v>
      </c>
      <c r="E788" s="128">
        <f t="shared" si="76"/>
        <v>3460</v>
      </c>
      <c r="F788" s="163">
        <f t="shared" si="71"/>
        <v>95.343069716175251</v>
      </c>
      <c r="G788" s="58"/>
    </row>
    <row r="789" spans="1:7" ht="15.75">
      <c r="A789" s="90" t="s">
        <v>250</v>
      </c>
      <c r="B789" s="80" t="s">
        <v>251</v>
      </c>
      <c r="C789" s="77"/>
      <c r="D789" s="128">
        <f t="shared" si="76"/>
        <v>3629</v>
      </c>
      <c r="E789" s="128">
        <f t="shared" si="76"/>
        <v>3460</v>
      </c>
      <c r="F789" s="163">
        <f t="shared" si="71"/>
        <v>95.343069716175251</v>
      </c>
      <c r="G789" s="58"/>
    </row>
    <row r="790" spans="1:7" ht="31.5">
      <c r="A790" s="85" t="s">
        <v>28</v>
      </c>
      <c r="B790" s="80" t="s">
        <v>251</v>
      </c>
      <c r="C790" s="89">
        <v>600</v>
      </c>
      <c r="D790" s="128">
        <f>SUM(D791,D793)</f>
        <v>3629</v>
      </c>
      <c r="E790" s="128">
        <f>SUM(E791,E793)</f>
        <v>3460</v>
      </c>
      <c r="F790" s="163">
        <f t="shared" si="71"/>
        <v>95.343069716175251</v>
      </c>
      <c r="G790" s="58"/>
    </row>
    <row r="791" spans="1:7" ht="15.75">
      <c r="A791" s="85" t="s">
        <v>51</v>
      </c>
      <c r="B791" s="80" t="s">
        <v>251</v>
      </c>
      <c r="C791" s="77">
        <v>610</v>
      </c>
      <c r="D791" s="128">
        <f>SUM(D792)</f>
        <v>3544</v>
      </c>
      <c r="E791" s="128">
        <f>SUM(E792)</f>
        <v>3460</v>
      </c>
      <c r="F791" s="163">
        <f t="shared" si="71"/>
        <v>97.629796839729124</v>
      </c>
      <c r="G791" s="58"/>
    </row>
    <row r="792" spans="1:7" ht="15.75">
      <c r="A792" s="85" t="s">
        <v>52</v>
      </c>
      <c r="B792" s="80" t="s">
        <v>251</v>
      </c>
      <c r="C792" s="77">
        <v>612</v>
      </c>
      <c r="D792" s="128">
        <v>3544</v>
      </c>
      <c r="E792" s="128">
        <v>3460</v>
      </c>
      <c r="F792" s="163">
        <f t="shared" si="71"/>
        <v>97.629796839729124</v>
      </c>
      <c r="G792" s="58"/>
    </row>
    <row r="793" spans="1:7" ht="15.75">
      <c r="A793" s="85" t="s">
        <v>29</v>
      </c>
      <c r="B793" s="80" t="s">
        <v>251</v>
      </c>
      <c r="C793" s="77">
        <v>620</v>
      </c>
      <c r="D793" s="78">
        <f>SUM(D794)</f>
        <v>85</v>
      </c>
      <c r="E793" s="78">
        <f>SUM(E794)</f>
        <v>0</v>
      </c>
      <c r="F793" s="163">
        <f t="shared" si="71"/>
        <v>0</v>
      </c>
      <c r="G793" s="63"/>
    </row>
    <row r="794" spans="1:7" ht="15.75">
      <c r="A794" s="85" t="s">
        <v>30</v>
      </c>
      <c r="B794" s="80" t="s">
        <v>251</v>
      </c>
      <c r="C794" s="77">
        <v>622</v>
      </c>
      <c r="D794" s="78">
        <v>85</v>
      </c>
      <c r="E794" s="128">
        <v>0</v>
      </c>
      <c r="F794" s="163">
        <f t="shared" si="71"/>
        <v>0</v>
      </c>
      <c r="G794" s="63"/>
    </row>
    <row r="795" spans="1:7" ht="31.5">
      <c r="A795" s="98" t="s">
        <v>252</v>
      </c>
      <c r="B795" s="80" t="s">
        <v>253</v>
      </c>
      <c r="C795" s="77"/>
      <c r="D795" s="128">
        <f>SUM(D796)</f>
        <v>443</v>
      </c>
      <c r="E795" s="128">
        <f>SUM(E796)</f>
        <v>443</v>
      </c>
      <c r="F795" s="163">
        <f t="shared" si="71"/>
        <v>100</v>
      </c>
      <c r="G795" s="58"/>
    </row>
    <row r="796" spans="1:7" ht="15.75">
      <c r="A796" s="98" t="s">
        <v>236</v>
      </c>
      <c r="B796" s="80" t="s">
        <v>254</v>
      </c>
      <c r="C796" s="77"/>
      <c r="D796" s="128">
        <f>SUM(D797)</f>
        <v>443</v>
      </c>
      <c r="E796" s="128">
        <f>SUM(E797)</f>
        <v>443</v>
      </c>
      <c r="F796" s="163">
        <f t="shared" si="71"/>
        <v>100</v>
      </c>
      <c r="G796" s="58"/>
    </row>
    <row r="797" spans="1:7" ht="31.5">
      <c r="A797" s="85" t="s">
        <v>28</v>
      </c>
      <c r="B797" s="80" t="s">
        <v>254</v>
      </c>
      <c r="C797" s="89">
        <v>600</v>
      </c>
      <c r="D797" s="128">
        <f>SUM(D798,)</f>
        <v>443</v>
      </c>
      <c r="E797" s="128">
        <f>SUM(E798,)</f>
        <v>443</v>
      </c>
      <c r="F797" s="163">
        <f t="shared" si="71"/>
        <v>100</v>
      </c>
      <c r="G797" s="58"/>
    </row>
    <row r="798" spans="1:7" ht="15.75">
      <c r="A798" s="85" t="s">
        <v>51</v>
      </c>
      <c r="B798" s="80" t="s">
        <v>254</v>
      </c>
      <c r="C798" s="77">
        <v>610</v>
      </c>
      <c r="D798" s="128">
        <f>SUM(D799)</f>
        <v>443</v>
      </c>
      <c r="E798" s="128">
        <f>SUM(E799)</f>
        <v>443</v>
      </c>
      <c r="F798" s="163">
        <f t="shared" si="71"/>
        <v>100</v>
      </c>
      <c r="G798" s="58"/>
    </row>
    <row r="799" spans="1:7" ht="15.75">
      <c r="A799" s="85" t="s">
        <v>52</v>
      </c>
      <c r="B799" s="80" t="s">
        <v>254</v>
      </c>
      <c r="C799" s="77">
        <v>612</v>
      </c>
      <c r="D799" s="128">
        <v>443</v>
      </c>
      <c r="E799" s="128">
        <v>443</v>
      </c>
      <c r="F799" s="163">
        <f t="shared" si="71"/>
        <v>100</v>
      </c>
      <c r="G799" s="58"/>
    </row>
    <row r="800" spans="1:7" ht="15.75">
      <c r="A800" s="98" t="s">
        <v>255</v>
      </c>
      <c r="B800" s="80" t="s">
        <v>256</v>
      </c>
      <c r="C800" s="77"/>
      <c r="D800" s="128">
        <f>SUM(D801,D807)</f>
        <v>1895.75</v>
      </c>
      <c r="E800" s="128">
        <f>SUM(E801,E807)</f>
        <v>1797.0083999999999</v>
      </c>
      <c r="F800" s="163">
        <f t="shared" si="71"/>
        <v>94.79142291968877</v>
      </c>
      <c r="G800" s="58"/>
    </row>
    <row r="801" spans="1:8" ht="15.75">
      <c r="A801" s="98" t="s">
        <v>236</v>
      </c>
      <c r="B801" s="80" t="s">
        <v>257</v>
      </c>
      <c r="C801" s="77"/>
      <c r="D801" s="128">
        <f>SUM(D802)</f>
        <v>1818.59</v>
      </c>
      <c r="E801" s="128">
        <f>SUM(E802)</f>
        <v>1719.8524</v>
      </c>
      <c r="F801" s="163">
        <f t="shared" si="71"/>
        <v>94.570650888875448</v>
      </c>
      <c r="G801" s="58"/>
    </row>
    <row r="802" spans="1:8" ht="31.5">
      <c r="A802" s="85" t="s">
        <v>28</v>
      </c>
      <c r="B802" s="80" t="s">
        <v>257</v>
      </c>
      <c r="C802" s="89">
        <v>600</v>
      </c>
      <c r="D802" s="128">
        <f>SUM(D803,D805)</f>
        <v>1818.59</v>
      </c>
      <c r="E802" s="128">
        <f>SUM(E803,E805)</f>
        <v>1719.8524</v>
      </c>
      <c r="F802" s="163">
        <f t="shared" si="71"/>
        <v>94.570650888875448</v>
      </c>
      <c r="G802" s="58"/>
    </row>
    <row r="803" spans="1:8" ht="15.75">
      <c r="A803" s="85" t="s">
        <v>51</v>
      </c>
      <c r="B803" s="80" t="s">
        <v>257</v>
      </c>
      <c r="C803" s="77">
        <v>610</v>
      </c>
      <c r="D803" s="128">
        <f>SUM(D804,)</f>
        <v>1378.59</v>
      </c>
      <c r="E803" s="128">
        <f>SUM(E804,)</f>
        <v>1353.59</v>
      </c>
      <c r="F803" s="163">
        <f t="shared" si="71"/>
        <v>98.186552927266263</v>
      </c>
      <c r="G803" s="58"/>
    </row>
    <row r="804" spans="1:8" ht="15.75">
      <c r="A804" s="85" t="s">
        <v>52</v>
      </c>
      <c r="B804" s="80" t="s">
        <v>257</v>
      </c>
      <c r="C804" s="77">
        <v>612</v>
      </c>
      <c r="D804" s="128">
        <v>1378.59</v>
      </c>
      <c r="E804" s="128">
        <v>1353.59</v>
      </c>
      <c r="F804" s="163">
        <f t="shared" si="71"/>
        <v>98.186552927266263</v>
      </c>
      <c r="G804" s="58"/>
    </row>
    <row r="805" spans="1:8" ht="15.75">
      <c r="A805" s="85" t="s">
        <v>29</v>
      </c>
      <c r="B805" s="80" t="s">
        <v>257</v>
      </c>
      <c r="C805" s="77">
        <v>620</v>
      </c>
      <c r="D805" s="128">
        <f>SUM(D806)</f>
        <v>440</v>
      </c>
      <c r="E805" s="128">
        <f>SUM(E806)</f>
        <v>366.26240000000001</v>
      </c>
      <c r="F805" s="163">
        <f t="shared" si="71"/>
        <v>83.241454545454559</v>
      </c>
      <c r="G805" s="58"/>
    </row>
    <row r="806" spans="1:8" ht="15.75">
      <c r="A806" s="85" t="s">
        <v>30</v>
      </c>
      <c r="B806" s="80" t="s">
        <v>257</v>
      </c>
      <c r="C806" s="77">
        <v>622</v>
      </c>
      <c r="D806" s="128">
        <v>440</v>
      </c>
      <c r="E806" s="128">
        <v>366.26240000000001</v>
      </c>
      <c r="F806" s="163">
        <f t="shared" si="71"/>
        <v>83.241454545454559</v>
      </c>
      <c r="G806" s="58"/>
      <c r="H806" s="3"/>
    </row>
    <row r="807" spans="1:8" ht="15.75">
      <c r="A807" s="98" t="s">
        <v>238</v>
      </c>
      <c r="B807" s="80" t="s">
        <v>258</v>
      </c>
      <c r="C807" s="77"/>
      <c r="D807" s="128">
        <f>SUM(D809)</f>
        <v>77.16</v>
      </c>
      <c r="E807" s="128">
        <f>SUM(E809)</f>
        <v>77.156000000000006</v>
      </c>
      <c r="F807" s="163">
        <f t="shared" si="71"/>
        <v>99.994815966822202</v>
      </c>
      <c r="G807" s="58"/>
      <c r="H807" s="3"/>
    </row>
    <row r="808" spans="1:8" ht="31.5">
      <c r="A808" s="85" t="s">
        <v>28</v>
      </c>
      <c r="B808" s="80" t="s">
        <v>258</v>
      </c>
      <c r="C808" s="89">
        <v>600</v>
      </c>
      <c r="D808" s="128">
        <f>SUM(D809,)</f>
        <v>77.16</v>
      </c>
      <c r="E808" s="128">
        <f>SUM(E809,)</f>
        <v>77.156000000000006</v>
      </c>
      <c r="F808" s="163">
        <f t="shared" si="71"/>
        <v>99.994815966822202</v>
      </c>
      <c r="G808" s="58"/>
      <c r="H808" s="3"/>
    </row>
    <row r="809" spans="1:8" ht="15.75">
      <c r="A809" s="85" t="s">
        <v>51</v>
      </c>
      <c r="B809" s="80" t="s">
        <v>258</v>
      </c>
      <c r="C809" s="77">
        <v>610</v>
      </c>
      <c r="D809" s="128">
        <f>SUM(D810,)</f>
        <v>77.16</v>
      </c>
      <c r="E809" s="128">
        <f>SUM(E810,)</f>
        <v>77.156000000000006</v>
      </c>
      <c r="F809" s="163">
        <f t="shared" ref="F809:F873" si="77">SUM(E809/D809*100)</f>
        <v>99.994815966822202</v>
      </c>
      <c r="G809" s="58"/>
      <c r="H809" s="3"/>
    </row>
    <row r="810" spans="1:8" ht="15.75">
      <c r="A810" s="85" t="s">
        <v>52</v>
      </c>
      <c r="B810" s="80" t="s">
        <v>258</v>
      </c>
      <c r="C810" s="77">
        <v>612</v>
      </c>
      <c r="D810" s="128">
        <v>77.16</v>
      </c>
      <c r="E810" s="128">
        <v>77.156000000000006</v>
      </c>
      <c r="F810" s="163">
        <f t="shared" si="77"/>
        <v>99.994815966822202</v>
      </c>
      <c r="G810" s="58"/>
      <c r="H810" s="3"/>
    </row>
    <row r="811" spans="1:8" ht="63">
      <c r="A811" s="98" t="s">
        <v>259</v>
      </c>
      <c r="B811" s="80" t="s">
        <v>260</v>
      </c>
      <c r="C811" s="81"/>
      <c r="D811" s="128">
        <f>SUM(D812)</f>
        <v>3517</v>
      </c>
      <c r="E811" s="128">
        <f>SUM(E812)</f>
        <v>3517</v>
      </c>
      <c r="F811" s="163">
        <f t="shared" si="77"/>
        <v>100</v>
      </c>
      <c r="G811" s="58"/>
    </row>
    <row r="812" spans="1:8" ht="47.25">
      <c r="A812" s="102" t="s">
        <v>261</v>
      </c>
      <c r="B812" s="80" t="s">
        <v>411</v>
      </c>
      <c r="C812" s="81"/>
      <c r="D812" s="128">
        <f>SUM(D813,D816)</f>
        <v>3517</v>
      </c>
      <c r="E812" s="128">
        <f>SUM(E813,E816)</f>
        <v>3517</v>
      </c>
      <c r="F812" s="163">
        <f t="shared" si="77"/>
        <v>100</v>
      </c>
      <c r="G812" s="58"/>
    </row>
    <row r="813" spans="1:8" ht="63">
      <c r="A813" s="82" t="s">
        <v>43</v>
      </c>
      <c r="B813" s="80" t="s">
        <v>411</v>
      </c>
      <c r="C813" s="81">
        <v>100</v>
      </c>
      <c r="D813" s="128">
        <f>SUM(D814)</f>
        <v>2966.66</v>
      </c>
      <c r="E813" s="128">
        <f>SUM(E814)</f>
        <v>2966.66</v>
      </c>
      <c r="F813" s="163">
        <f t="shared" si="77"/>
        <v>100</v>
      </c>
      <c r="G813" s="58"/>
    </row>
    <row r="814" spans="1:8" ht="31.5">
      <c r="A814" s="82" t="s">
        <v>62</v>
      </c>
      <c r="B814" s="80" t="s">
        <v>411</v>
      </c>
      <c r="C814" s="81">
        <v>120</v>
      </c>
      <c r="D814" s="128">
        <v>2966.66</v>
      </c>
      <c r="E814" s="128">
        <v>2966.66</v>
      </c>
      <c r="F814" s="163">
        <f t="shared" si="77"/>
        <v>100</v>
      </c>
      <c r="G814" s="58"/>
    </row>
    <row r="815" spans="1:8" ht="15.75">
      <c r="A815" s="79" t="s">
        <v>113</v>
      </c>
      <c r="B815" s="80" t="s">
        <v>411</v>
      </c>
      <c r="C815" s="81">
        <v>120</v>
      </c>
      <c r="D815" s="128">
        <v>2966.66</v>
      </c>
      <c r="E815" s="128">
        <v>2966.66</v>
      </c>
      <c r="F815" s="163">
        <f t="shared" si="77"/>
        <v>100</v>
      </c>
      <c r="G815" s="58"/>
    </row>
    <row r="816" spans="1:8" ht="31.5">
      <c r="A816" s="82" t="s">
        <v>311</v>
      </c>
      <c r="B816" s="80" t="s">
        <v>411</v>
      </c>
      <c r="C816" s="81">
        <v>200</v>
      </c>
      <c r="D816" s="129">
        <f>SUM(D817)</f>
        <v>550.34</v>
      </c>
      <c r="E816" s="129">
        <f>SUM(E817)</f>
        <v>550.34</v>
      </c>
      <c r="F816" s="163">
        <f t="shared" si="77"/>
        <v>100</v>
      </c>
      <c r="G816" s="59"/>
    </row>
    <row r="817" spans="1:7" ht="31.5">
      <c r="A817" s="82" t="s">
        <v>15</v>
      </c>
      <c r="B817" s="80" t="s">
        <v>411</v>
      </c>
      <c r="C817" s="81">
        <v>240</v>
      </c>
      <c r="D817" s="129">
        <v>550.34</v>
      </c>
      <c r="E817" s="129">
        <v>550.34</v>
      </c>
      <c r="F817" s="163">
        <f t="shared" si="77"/>
        <v>100</v>
      </c>
      <c r="G817" s="59"/>
    </row>
    <row r="818" spans="1:7" ht="15.75">
      <c r="A818" s="79" t="s">
        <v>113</v>
      </c>
      <c r="B818" s="80" t="s">
        <v>411</v>
      </c>
      <c r="C818" s="81">
        <v>240</v>
      </c>
      <c r="D818" s="129">
        <v>550.34</v>
      </c>
      <c r="E818" s="129">
        <v>550.34</v>
      </c>
      <c r="F818" s="163">
        <f t="shared" si="77"/>
        <v>100</v>
      </c>
      <c r="G818" s="59"/>
    </row>
    <row r="819" spans="1:7" ht="31.5">
      <c r="A819" s="79" t="s">
        <v>262</v>
      </c>
      <c r="B819" s="80" t="s">
        <v>263</v>
      </c>
      <c r="C819" s="77"/>
      <c r="D819" s="128">
        <f>SUM(D820,D839,D848)</f>
        <v>110158.82</v>
      </c>
      <c r="E819" s="128">
        <f>SUM(E820,E839,E848)</f>
        <v>109427.81348</v>
      </c>
      <c r="F819" s="163">
        <f t="shared" si="77"/>
        <v>99.336406726215827</v>
      </c>
      <c r="G819" s="58"/>
    </row>
    <row r="820" spans="1:7" ht="78.75">
      <c r="A820" s="79" t="s">
        <v>264</v>
      </c>
      <c r="B820" s="80" t="s">
        <v>265</v>
      </c>
      <c r="C820" s="77"/>
      <c r="D820" s="128">
        <f>SUM(D821,D826,D831,D835)</f>
        <v>36981.339999999997</v>
      </c>
      <c r="E820" s="128">
        <f>SUM(E821,E826,E831,E835)</f>
        <v>36585.433479999992</v>
      </c>
      <c r="F820" s="163">
        <f t="shared" si="77"/>
        <v>98.929442470175488</v>
      </c>
      <c r="G820" s="58"/>
    </row>
    <row r="821" spans="1:7" ht="15.75">
      <c r="A821" s="98" t="s">
        <v>542</v>
      </c>
      <c r="B821" s="80" t="s">
        <v>266</v>
      </c>
      <c r="C821" s="81"/>
      <c r="D821" s="128">
        <f t="shared" ref="D821:E822" si="78">SUM(D822)</f>
        <v>15283.27</v>
      </c>
      <c r="E821" s="128">
        <f t="shared" si="78"/>
        <v>14893.966329999999</v>
      </c>
      <c r="F821" s="163">
        <f t="shared" si="77"/>
        <v>97.452746238206871</v>
      </c>
      <c r="G821" s="58"/>
    </row>
    <row r="822" spans="1:7" ht="31.5">
      <c r="A822" s="85" t="s">
        <v>28</v>
      </c>
      <c r="B822" s="80" t="s">
        <v>266</v>
      </c>
      <c r="C822" s="89">
        <v>600</v>
      </c>
      <c r="D822" s="128">
        <f t="shared" si="78"/>
        <v>15283.27</v>
      </c>
      <c r="E822" s="128">
        <f t="shared" si="78"/>
        <v>14893.966329999999</v>
      </c>
      <c r="F822" s="163">
        <f t="shared" si="77"/>
        <v>97.452746238206871</v>
      </c>
      <c r="G822" s="58"/>
    </row>
    <row r="823" spans="1:7" ht="15.75">
      <c r="A823" s="85" t="s">
        <v>51</v>
      </c>
      <c r="B823" s="80" t="s">
        <v>266</v>
      </c>
      <c r="C823" s="77">
        <v>610</v>
      </c>
      <c r="D823" s="128">
        <f>SUM(D824,D825)</f>
        <v>15283.27</v>
      </c>
      <c r="E823" s="128">
        <f>SUM(E824,E825)</f>
        <v>14893.966329999999</v>
      </c>
      <c r="F823" s="163">
        <f t="shared" si="77"/>
        <v>97.452746238206871</v>
      </c>
      <c r="G823" s="58"/>
    </row>
    <row r="824" spans="1:7" ht="47.25">
      <c r="A824" s="85" t="s">
        <v>57</v>
      </c>
      <c r="B824" s="80" t="s">
        <v>266</v>
      </c>
      <c r="C824" s="77">
        <v>611</v>
      </c>
      <c r="D824" s="128">
        <v>15143.73</v>
      </c>
      <c r="E824" s="128">
        <v>14893.966329999999</v>
      </c>
      <c r="F824" s="163">
        <f t="shared" si="77"/>
        <v>98.350712341015054</v>
      </c>
      <c r="G824" s="58"/>
    </row>
    <row r="825" spans="1:7" ht="15.75">
      <c r="A825" s="85" t="s">
        <v>52</v>
      </c>
      <c r="B825" s="80" t="s">
        <v>266</v>
      </c>
      <c r="C825" s="77">
        <v>612</v>
      </c>
      <c r="D825" s="78">
        <v>139.54</v>
      </c>
      <c r="E825" s="128">
        <v>0</v>
      </c>
      <c r="F825" s="163">
        <f t="shared" si="77"/>
        <v>0</v>
      </c>
      <c r="G825" s="63"/>
    </row>
    <row r="826" spans="1:7" ht="31.5">
      <c r="A826" s="98" t="s">
        <v>267</v>
      </c>
      <c r="B826" s="80" t="s">
        <v>268</v>
      </c>
      <c r="C826" s="81"/>
      <c r="D826" s="128">
        <f>SUM(D827)</f>
        <v>21433.87</v>
      </c>
      <c r="E826" s="128">
        <f>SUM(E827)</f>
        <v>21427.26715</v>
      </c>
      <c r="F826" s="163">
        <f t="shared" si="77"/>
        <v>99.969194317218495</v>
      </c>
      <c r="G826" s="58"/>
    </row>
    <row r="827" spans="1:7" ht="31.5">
      <c r="A827" s="85" t="s">
        <v>28</v>
      </c>
      <c r="B827" s="80" t="s">
        <v>268</v>
      </c>
      <c r="C827" s="89">
        <v>600</v>
      </c>
      <c r="D827" s="128">
        <f>SUM(D828,)</f>
        <v>21433.87</v>
      </c>
      <c r="E827" s="128">
        <f>SUM(E828,)</f>
        <v>21427.26715</v>
      </c>
      <c r="F827" s="163">
        <f t="shared" si="77"/>
        <v>99.969194317218495</v>
      </c>
      <c r="G827" s="58"/>
    </row>
    <row r="828" spans="1:7" ht="15.75">
      <c r="A828" s="85" t="s">
        <v>51</v>
      </c>
      <c r="B828" s="80" t="s">
        <v>268</v>
      </c>
      <c r="C828" s="77">
        <v>610</v>
      </c>
      <c r="D828" s="128">
        <f>SUM(D829,D830)</f>
        <v>21433.87</v>
      </c>
      <c r="E828" s="128">
        <f>SUM(E829,E830)</f>
        <v>21427.26715</v>
      </c>
      <c r="F828" s="163">
        <f t="shared" si="77"/>
        <v>99.969194317218495</v>
      </c>
      <c r="G828" s="58"/>
    </row>
    <row r="829" spans="1:7" ht="47.25">
      <c r="A829" s="85" t="s">
        <v>57</v>
      </c>
      <c r="B829" s="80" t="s">
        <v>268</v>
      </c>
      <c r="C829" s="77">
        <v>611</v>
      </c>
      <c r="D829" s="128">
        <v>21363.87</v>
      </c>
      <c r="E829" s="128">
        <v>21357.397150000001</v>
      </c>
      <c r="F829" s="163">
        <f t="shared" si="77"/>
        <v>99.969701884536846</v>
      </c>
      <c r="G829" s="58"/>
    </row>
    <row r="830" spans="1:7" ht="15.75">
      <c r="A830" s="85" t="s">
        <v>52</v>
      </c>
      <c r="B830" s="80" t="s">
        <v>268</v>
      </c>
      <c r="C830" s="77">
        <v>612</v>
      </c>
      <c r="D830" s="128">
        <v>70</v>
      </c>
      <c r="E830" s="128">
        <v>69.87</v>
      </c>
      <c r="F830" s="163">
        <f t="shared" si="77"/>
        <v>99.814285714285717</v>
      </c>
      <c r="G830" s="58"/>
    </row>
    <row r="831" spans="1:7" ht="63">
      <c r="A831" s="85" t="s">
        <v>673</v>
      </c>
      <c r="B831" s="80" t="s">
        <v>674</v>
      </c>
      <c r="C831" s="77"/>
      <c r="D831" s="128">
        <f t="shared" ref="D831:E833" si="79">SUM(D832,)</f>
        <v>229.7</v>
      </c>
      <c r="E831" s="128">
        <f t="shared" si="79"/>
        <v>229.7</v>
      </c>
      <c r="F831" s="163">
        <f t="shared" si="77"/>
        <v>100</v>
      </c>
      <c r="G831" s="63"/>
    </row>
    <row r="832" spans="1:7" ht="31.5">
      <c r="A832" s="85" t="s">
        <v>28</v>
      </c>
      <c r="B832" s="80" t="s">
        <v>674</v>
      </c>
      <c r="C832" s="89">
        <v>600</v>
      </c>
      <c r="D832" s="128">
        <f t="shared" si="79"/>
        <v>229.7</v>
      </c>
      <c r="E832" s="128">
        <f t="shared" si="79"/>
        <v>229.7</v>
      </c>
      <c r="F832" s="163">
        <f t="shared" si="77"/>
        <v>100</v>
      </c>
      <c r="G832" s="63"/>
    </row>
    <row r="833" spans="1:7" ht="15.75">
      <c r="A833" s="85" t="s">
        <v>51</v>
      </c>
      <c r="B833" s="80" t="s">
        <v>674</v>
      </c>
      <c r="C833" s="77">
        <v>610</v>
      </c>
      <c r="D833" s="128">
        <f t="shared" si="79"/>
        <v>229.7</v>
      </c>
      <c r="E833" s="128">
        <f t="shared" si="79"/>
        <v>229.7</v>
      </c>
      <c r="F833" s="163">
        <f t="shared" si="77"/>
        <v>100</v>
      </c>
      <c r="G833" s="63"/>
    </row>
    <row r="834" spans="1:7" ht="47.25">
      <c r="A834" s="85" t="s">
        <v>57</v>
      </c>
      <c r="B834" s="80" t="s">
        <v>674</v>
      </c>
      <c r="C834" s="77">
        <v>611</v>
      </c>
      <c r="D834" s="128">
        <v>229.7</v>
      </c>
      <c r="E834" s="128">
        <v>229.7</v>
      </c>
      <c r="F834" s="163">
        <f t="shared" si="77"/>
        <v>100</v>
      </c>
      <c r="G834" s="63"/>
    </row>
    <row r="835" spans="1:7" ht="47.25">
      <c r="A835" s="98" t="s">
        <v>684</v>
      </c>
      <c r="B835" s="86" t="s">
        <v>685</v>
      </c>
      <c r="C835" s="81"/>
      <c r="D835" s="128">
        <f>SUM(D836)</f>
        <v>34.5</v>
      </c>
      <c r="E835" s="128">
        <f>SUM(E836)</f>
        <v>34.5</v>
      </c>
      <c r="F835" s="163">
        <f t="shared" si="77"/>
        <v>100</v>
      </c>
      <c r="G835" s="63"/>
    </row>
    <row r="836" spans="1:7" ht="31.5">
      <c r="A836" s="85" t="s">
        <v>28</v>
      </c>
      <c r="B836" s="86" t="s">
        <v>685</v>
      </c>
      <c r="C836" s="89">
        <v>600</v>
      </c>
      <c r="D836" s="128">
        <f>SUM(D837,)</f>
        <v>34.5</v>
      </c>
      <c r="E836" s="128">
        <f>SUM(E837,)</f>
        <v>34.5</v>
      </c>
      <c r="F836" s="163">
        <f t="shared" si="77"/>
        <v>100</v>
      </c>
      <c r="G836" s="63"/>
    </row>
    <row r="837" spans="1:7" ht="15.75">
      <c r="A837" s="85" t="s">
        <v>51</v>
      </c>
      <c r="B837" s="86" t="s">
        <v>685</v>
      </c>
      <c r="C837" s="77">
        <v>610</v>
      </c>
      <c r="D837" s="128">
        <f>SUM(D838)</f>
        <v>34.5</v>
      </c>
      <c r="E837" s="128">
        <f>SUM(E838)</f>
        <v>34.5</v>
      </c>
      <c r="F837" s="163">
        <f t="shared" si="77"/>
        <v>100</v>
      </c>
      <c r="G837" s="63"/>
    </row>
    <row r="838" spans="1:7" ht="47.25">
      <c r="A838" s="85" t="s">
        <v>57</v>
      </c>
      <c r="B838" s="86" t="s">
        <v>685</v>
      </c>
      <c r="C838" s="77">
        <v>611</v>
      </c>
      <c r="D838" s="128">
        <v>34.5</v>
      </c>
      <c r="E838" s="128">
        <v>34.5</v>
      </c>
      <c r="F838" s="163">
        <f t="shared" si="77"/>
        <v>100</v>
      </c>
      <c r="G838" s="63"/>
    </row>
    <row r="839" spans="1:7" ht="15.75">
      <c r="A839" s="79" t="s">
        <v>255</v>
      </c>
      <c r="B839" s="80" t="s">
        <v>269</v>
      </c>
      <c r="C839" s="77"/>
      <c r="D839" s="128">
        <f>SUM(D840,D844)</f>
        <v>139.08000000000001</v>
      </c>
      <c r="E839" s="128">
        <f>SUM(E840,E844)</f>
        <v>139.08000000000001</v>
      </c>
      <c r="F839" s="163">
        <f t="shared" si="77"/>
        <v>100</v>
      </c>
      <c r="G839" s="58"/>
    </row>
    <row r="840" spans="1:7" ht="15.75">
      <c r="A840" s="98" t="s">
        <v>542</v>
      </c>
      <c r="B840" s="80" t="s">
        <v>270</v>
      </c>
      <c r="C840" s="81"/>
      <c r="D840" s="128">
        <f t="shared" ref="D840:E842" si="80">SUM(D841)</f>
        <v>60.68</v>
      </c>
      <c r="E840" s="128">
        <f t="shared" si="80"/>
        <v>60.68</v>
      </c>
      <c r="F840" s="163">
        <f t="shared" si="77"/>
        <v>100</v>
      </c>
      <c r="G840" s="58"/>
    </row>
    <row r="841" spans="1:7" ht="31.5">
      <c r="A841" s="85" t="s">
        <v>28</v>
      </c>
      <c r="B841" s="80" t="s">
        <v>270</v>
      </c>
      <c r="C841" s="89">
        <v>600</v>
      </c>
      <c r="D841" s="128">
        <f t="shared" si="80"/>
        <v>60.68</v>
      </c>
      <c r="E841" s="128">
        <f t="shared" si="80"/>
        <v>60.68</v>
      </c>
      <c r="F841" s="163">
        <f t="shared" si="77"/>
        <v>100</v>
      </c>
      <c r="G841" s="58"/>
    </row>
    <row r="842" spans="1:7" ht="15.75">
      <c r="A842" s="85" t="s">
        <v>51</v>
      </c>
      <c r="B842" s="80" t="s">
        <v>270</v>
      </c>
      <c r="C842" s="77">
        <v>610</v>
      </c>
      <c r="D842" s="128">
        <f t="shared" si="80"/>
        <v>60.68</v>
      </c>
      <c r="E842" s="128">
        <f t="shared" si="80"/>
        <v>60.68</v>
      </c>
      <c r="F842" s="163">
        <f t="shared" si="77"/>
        <v>100</v>
      </c>
      <c r="G842" s="58"/>
    </row>
    <row r="843" spans="1:7" ht="15.75">
      <c r="A843" s="85" t="s">
        <v>52</v>
      </c>
      <c r="B843" s="80" t="s">
        <v>270</v>
      </c>
      <c r="C843" s="77">
        <v>612</v>
      </c>
      <c r="D843" s="128">
        <v>60.68</v>
      </c>
      <c r="E843" s="128">
        <v>60.68</v>
      </c>
      <c r="F843" s="163">
        <f t="shared" si="77"/>
        <v>100</v>
      </c>
      <c r="G843" s="58"/>
    </row>
    <row r="844" spans="1:7" ht="31.5">
      <c r="A844" s="98" t="s">
        <v>267</v>
      </c>
      <c r="B844" s="80" t="s">
        <v>271</v>
      </c>
      <c r="C844" s="81"/>
      <c r="D844" s="128">
        <f t="shared" ref="D844:E846" si="81">SUM(D845)</f>
        <v>78.400000000000006</v>
      </c>
      <c r="E844" s="128">
        <f t="shared" si="81"/>
        <v>78.400000000000006</v>
      </c>
      <c r="F844" s="163">
        <f t="shared" si="77"/>
        <v>100</v>
      </c>
      <c r="G844" s="58"/>
    </row>
    <row r="845" spans="1:7" ht="31.5">
      <c r="A845" s="85" t="s">
        <v>28</v>
      </c>
      <c r="B845" s="80" t="s">
        <v>271</v>
      </c>
      <c r="C845" s="89">
        <v>600</v>
      </c>
      <c r="D845" s="128">
        <f t="shared" si="81"/>
        <v>78.400000000000006</v>
      </c>
      <c r="E845" s="128">
        <f t="shared" si="81"/>
        <v>78.400000000000006</v>
      </c>
      <c r="F845" s="163">
        <f t="shared" si="77"/>
        <v>100</v>
      </c>
      <c r="G845" s="58"/>
    </row>
    <row r="846" spans="1:7" ht="15.75">
      <c r="A846" s="85" t="s">
        <v>51</v>
      </c>
      <c r="B846" s="80" t="s">
        <v>271</v>
      </c>
      <c r="C846" s="77">
        <v>610</v>
      </c>
      <c r="D846" s="128">
        <f t="shared" si="81"/>
        <v>78.400000000000006</v>
      </c>
      <c r="E846" s="128">
        <f t="shared" si="81"/>
        <v>78.400000000000006</v>
      </c>
      <c r="F846" s="163">
        <f t="shared" si="77"/>
        <v>100</v>
      </c>
      <c r="G846" s="58"/>
    </row>
    <row r="847" spans="1:7" ht="15.75">
      <c r="A847" s="85" t="s">
        <v>52</v>
      </c>
      <c r="B847" s="80" t="s">
        <v>271</v>
      </c>
      <c r="C847" s="77">
        <v>612</v>
      </c>
      <c r="D847" s="128">
        <v>78.400000000000006</v>
      </c>
      <c r="E847" s="128">
        <v>78.400000000000006</v>
      </c>
      <c r="F847" s="163">
        <f t="shared" si="77"/>
        <v>100</v>
      </c>
      <c r="G847" s="58"/>
    </row>
    <row r="848" spans="1:7" ht="31.5">
      <c r="A848" s="79" t="s">
        <v>272</v>
      </c>
      <c r="B848" s="80" t="s">
        <v>273</v>
      </c>
      <c r="C848" s="77"/>
      <c r="D848" s="128">
        <f>SUM(D849,D853,D858,D863)</f>
        <v>73038.400000000009</v>
      </c>
      <c r="E848" s="128">
        <f>SUM(E849,E853,E858,E863)</f>
        <v>72703.3</v>
      </c>
      <c r="F848" s="163">
        <f t="shared" si="77"/>
        <v>99.541200245350382</v>
      </c>
      <c r="G848" s="58"/>
    </row>
    <row r="849" spans="1:7" ht="15.75">
      <c r="A849" s="90" t="s">
        <v>250</v>
      </c>
      <c r="B849" s="80" t="s">
        <v>274</v>
      </c>
      <c r="C849" s="97"/>
      <c r="D849" s="128">
        <f t="shared" ref="D849:E851" si="82">SUM(D850,)</f>
        <v>53.1</v>
      </c>
      <c r="E849" s="128">
        <f t="shared" si="82"/>
        <v>53.1</v>
      </c>
      <c r="F849" s="163">
        <f t="shared" si="77"/>
        <v>100</v>
      </c>
      <c r="G849" s="58"/>
    </row>
    <row r="850" spans="1:7" ht="31.5">
      <c r="A850" s="85" t="s">
        <v>28</v>
      </c>
      <c r="B850" s="80" t="s">
        <v>274</v>
      </c>
      <c r="C850" s="89">
        <v>600</v>
      </c>
      <c r="D850" s="128">
        <f t="shared" si="82"/>
        <v>53.1</v>
      </c>
      <c r="E850" s="128">
        <f t="shared" si="82"/>
        <v>53.1</v>
      </c>
      <c r="F850" s="163">
        <f t="shared" si="77"/>
        <v>100</v>
      </c>
      <c r="G850" s="58"/>
    </row>
    <row r="851" spans="1:7" ht="15.75">
      <c r="A851" s="85" t="s">
        <v>29</v>
      </c>
      <c r="B851" s="80" t="s">
        <v>274</v>
      </c>
      <c r="C851" s="77">
        <v>620</v>
      </c>
      <c r="D851" s="128">
        <f t="shared" si="82"/>
        <v>53.1</v>
      </c>
      <c r="E851" s="128">
        <f t="shared" si="82"/>
        <v>53.1</v>
      </c>
      <c r="F851" s="163">
        <f t="shared" si="77"/>
        <v>100</v>
      </c>
      <c r="G851" s="58"/>
    </row>
    <row r="852" spans="1:7" ht="15.75">
      <c r="A852" s="85" t="s">
        <v>30</v>
      </c>
      <c r="B852" s="80" t="s">
        <v>274</v>
      </c>
      <c r="C852" s="77">
        <v>622</v>
      </c>
      <c r="D852" s="128">
        <v>53.1</v>
      </c>
      <c r="E852" s="128">
        <v>53.1</v>
      </c>
      <c r="F852" s="163">
        <f t="shared" si="77"/>
        <v>100</v>
      </c>
      <c r="G852" s="58"/>
    </row>
    <row r="853" spans="1:7" ht="31.5">
      <c r="A853" s="98" t="s">
        <v>267</v>
      </c>
      <c r="B853" s="80" t="s">
        <v>275</v>
      </c>
      <c r="C853" s="97"/>
      <c r="D853" s="128">
        <f>SUM(D854)</f>
        <v>71785.5</v>
      </c>
      <c r="E853" s="128">
        <f>SUM(E854)</f>
        <v>71785.5</v>
      </c>
      <c r="F853" s="163">
        <f t="shared" si="77"/>
        <v>100</v>
      </c>
      <c r="G853" s="58"/>
    </row>
    <row r="854" spans="1:7" ht="31.5">
      <c r="A854" s="85" t="s">
        <v>28</v>
      </c>
      <c r="B854" s="80" t="s">
        <v>275</v>
      </c>
      <c r="C854" s="89">
        <v>600</v>
      </c>
      <c r="D854" s="128">
        <f>SUM(D855,)</f>
        <v>71785.5</v>
      </c>
      <c r="E854" s="128">
        <f>SUM(E855,)</f>
        <v>71785.5</v>
      </c>
      <c r="F854" s="163">
        <f t="shared" si="77"/>
        <v>100</v>
      </c>
      <c r="G854" s="58"/>
    </row>
    <row r="855" spans="1:7" ht="15.75">
      <c r="A855" s="85" t="s">
        <v>29</v>
      </c>
      <c r="B855" s="80" t="s">
        <v>275</v>
      </c>
      <c r="C855" s="77">
        <v>620</v>
      </c>
      <c r="D855" s="128">
        <f>SUM(D856,D857,)</f>
        <v>71785.5</v>
      </c>
      <c r="E855" s="128">
        <f>SUM(E856,E857,)</f>
        <v>71785.5</v>
      </c>
      <c r="F855" s="163">
        <f t="shared" si="77"/>
        <v>100</v>
      </c>
      <c r="G855" s="58"/>
    </row>
    <row r="856" spans="1:7" ht="47.25">
      <c r="A856" s="85" t="s">
        <v>45</v>
      </c>
      <c r="B856" s="80" t="s">
        <v>275</v>
      </c>
      <c r="C856" s="77">
        <v>621</v>
      </c>
      <c r="D856" s="128">
        <v>71190.5</v>
      </c>
      <c r="E856" s="128">
        <v>71190.5</v>
      </c>
      <c r="F856" s="163">
        <f t="shared" si="77"/>
        <v>100</v>
      </c>
      <c r="G856" s="58"/>
    </row>
    <row r="857" spans="1:7" ht="15.75">
      <c r="A857" s="85" t="s">
        <v>30</v>
      </c>
      <c r="B857" s="80" t="s">
        <v>275</v>
      </c>
      <c r="C857" s="77">
        <v>622</v>
      </c>
      <c r="D857" s="128">
        <v>595</v>
      </c>
      <c r="E857" s="128">
        <v>595</v>
      </c>
      <c r="F857" s="163">
        <f t="shared" si="77"/>
        <v>100</v>
      </c>
      <c r="G857" s="58"/>
    </row>
    <row r="858" spans="1:7" ht="63">
      <c r="A858" s="85" t="s">
        <v>673</v>
      </c>
      <c r="B858" s="80" t="s">
        <v>675</v>
      </c>
      <c r="C858" s="77"/>
      <c r="D858" s="128">
        <f>SUM(D859)</f>
        <v>1043.3000000000002</v>
      </c>
      <c r="E858" s="128">
        <f>SUM(E859)</f>
        <v>708.2</v>
      </c>
      <c r="F858" s="163">
        <f t="shared" si="77"/>
        <v>67.880762963672964</v>
      </c>
      <c r="G858" s="63"/>
    </row>
    <row r="859" spans="1:7" ht="31.5">
      <c r="A859" s="85" t="s">
        <v>28</v>
      </c>
      <c r="B859" s="80" t="s">
        <v>675</v>
      </c>
      <c r="C859" s="89">
        <v>600</v>
      </c>
      <c r="D859" s="128">
        <f>SUM(D860,)</f>
        <v>1043.3000000000002</v>
      </c>
      <c r="E859" s="128">
        <f>SUM(E860,)</f>
        <v>708.2</v>
      </c>
      <c r="F859" s="163">
        <f t="shared" si="77"/>
        <v>67.880762963672964</v>
      </c>
      <c r="G859" s="63"/>
    </row>
    <row r="860" spans="1:7" ht="15.75">
      <c r="A860" s="85" t="s">
        <v>29</v>
      </c>
      <c r="B860" s="80" t="s">
        <v>675</v>
      </c>
      <c r="C860" s="77">
        <v>620</v>
      </c>
      <c r="D860" s="128">
        <f>SUM(D861,D862,)</f>
        <v>1043.3000000000002</v>
      </c>
      <c r="E860" s="128">
        <f>SUM(E861,E862,)</f>
        <v>708.2</v>
      </c>
      <c r="F860" s="163">
        <f t="shared" si="77"/>
        <v>67.880762963672964</v>
      </c>
      <c r="G860" s="63"/>
    </row>
    <row r="861" spans="1:7" ht="47.25">
      <c r="A861" s="85" t="s">
        <v>45</v>
      </c>
      <c r="B861" s="80" t="s">
        <v>675</v>
      </c>
      <c r="C861" s="77">
        <v>621</v>
      </c>
      <c r="D861" s="128">
        <v>708.2</v>
      </c>
      <c r="E861" s="128">
        <v>708.2</v>
      </c>
      <c r="F861" s="163">
        <f t="shared" si="77"/>
        <v>100</v>
      </c>
      <c r="G861" s="63"/>
    </row>
    <row r="862" spans="1:7" ht="15.75">
      <c r="A862" s="85" t="s">
        <v>30</v>
      </c>
      <c r="B862" s="80" t="s">
        <v>675</v>
      </c>
      <c r="C862" s="77">
        <v>622</v>
      </c>
      <c r="D862" s="128">
        <v>335.1</v>
      </c>
      <c r="E862" s="128">
        <v>0</v>
      </c>
      <c r="F862" s="163">
        <f t="shared" si="77"/>
        <v>0</v>
      </c>
      <c r="G862" s="63"/>
    </row>
    <row r="863" spans="1:7" ht="47.25">
      <c r="A863" s="98" t="s">
        <v>684</v>
      </c>
      <c r="B863" s="86" t="s">
        <v>686</v>
      </c>
      <c r="C863" s="81"/>
      <c r="D863" s="128">
        <f>SUM(D864)</f>
        <v>156.5</v>
      </c>
      <c r="E863" s="128">
        <f>SUM(E864)</f>
        <v>156.5</v>
      </c>
      <c r="F863" s="163">
        <f t="shared" si="77"/>
        <v>100</v>
      </c>
      <c r="G863" s="63"/>
    </row>
    <row r="864" spans="1:7" ht="31.5">
      <c r="A864" s="85" t="s">
        <v>28</v>
      </c>
      <c r="B864" s="86" t="s">
        <v>686</v>
      </c>
      <c r="C864" s="89">
        <v>600</v>
      </c>
      <c r="D864" s="128">
        <f>SUM(D865,)</f>
        <v>156.5</v>
      </c>
      <c r="E864" s="128">
        <f>SUM(E865,)</f>
        <v>156.5</v>
      </c>
      <c r="F864" s="163">
        <f t="shared" si="77"/>
        <v>100</v>
      </c>
      <c r="G864" s="63"/>
    </row>
    <row r="865" spans="1:7" ht="15.75">
      <c r="A865" s="85" t="s">
        <v>29</v>
      </c>
      <c r="B865" s="86" t="s">
        <v>686</v>
      </c>
      <c r="C865" s="77">
        <v>620</v>
      </c>
      <c r="D865" s="128">
        <f>SUM(D866)</f>
        <v>156.5</v>
      </c>
      <c r="E865" s="128">
        <f>SUM(E866)</f>
        <v>156.5</v>
      </c>
      <c r="F865" s="163">
        <f t="shared" si="77"/>
        <v>100</v>
      </c>
      <c r="G865" s="63"/>
    </row>
    <row r="866" spans="1:7" ht="47.25">
      <c r="A866" s="85" t="s">
        <v>45</v>
      </c>
      <c r="B866" s="86" t="s">
        <v>686</v>
      </c>
      <c r="C866" s="77">
        <v>621</v>
      </c>
      <c r="D866" s="128">
        <v>156.5</v>
      </c>
      <c r="E866" s="128">
        <v>156.5</v>
      </c>
      <c r="F866" s="163">
        <f t="shared" si="77"/>
        <v>100</v>
      </c>
      <c r="G866" s="63"/>
    </row>
    <row r="867" spans="1:7" ht="15.75">
      <c r="A867" s="79" t="s">
        <v>276</v>
      </c>
      <c r="B867" s="80" t="s">
        <v>277</v>
      </c>
      <c r="C867" s="94"/>
      <c r="D867" s="129">
        <f>SUM(D868,D874,D882,D888)</f>
        <v>44019.96</v>
      </c>
      <c r="E867" s="129">
        <f>SUM(E868,E874,E882,E888)</f>
        <v>43755.043380000003</v>
      </c>
      <c r="F867" s="163">
        <f t="shared" si="77"/>
        <v>99.398189775729023</v>
      </c>
      <c r="G867" s="59"/>
    </row>
    <row r="868" spans="1:7" ht="63">
      <c r="A868" s="95" t="s">
        <v>410</v>
      </c>
      <c r="B868" s="80" t="s">
        <v>278</v>
      </c>
      <c r="C868" s="94"/>
      <c r="D868" s="129">
        <f>SUM(D869,)</f>
        <v>17130.349999999999</v>
      </c>
      <c r="E868" s="129">
        <f>SUM(E869,)</f>
        <v>17130.347249999999</v>
      </c>
      <c r="F868" s="163">
        <f t="shared" si="77"/>
        <v>99.999983946621057</v>
      </c>
      <c r="G868" s="59"/>
    </row>
    <row r="869" spans="1:7" ht="15.75">
      <c r="A869" s="85" t="s">
        <v>279</v>
      </c>
      <c r="B869" s="80" t="s">
        <v>280</v>
      </c>
      <c r="C869" s="94"/>
      <c r="D869" s="129">
        <f>SUM(D870,D872)</f>
        <v>17130.349999999999</v>
      </c>
      <c r="E869" s="129">
        <f>SUM(E870,E872)</f>
        <v>17130.347249999999</v>
      </c>
      <c r="F869" s="163">
        <f t="shared" si="77"/>
        <v>99.999983946621057</v>
      </c>
      <c r="G869" s="59"/>
    </row>
    <row r="870" spans="1:7" ht="63">
      <c r="A870" s="79" t="s">
        <v>43</v>
      </c>
      <c r="B870" s="80" t="s">
        <v>280</v>
      </c>
      <c r="C870" s="81">
        <v>100</v>
      </c>
      <c r="D870" s="128">
        <f>SUM(D871)</f>
        <v>16651.3</v>
      </c>
      <c r="E870" s="128">
        <f>SUM(E871)</f>
        <v>16651.3</v>
      </c>
      <c r="F870" s="163">
        <f t="shared" si="77"/>
        <v>100</v>
      </c>
      <c r="G870" s="58"/>
    </row>
    <row r="871" spans="1:7" ht="15.75">
      <c r="A871" s="82" t="s">
        <v>44</v>
      </c>
      <c r="B871" s="80" t="s">
        <v>280</v>
      </c>
      <c r="C871" s="81">
        <v>110</v>
      </c>
      <c r="D871" s="128">
        <v>16651.3</v>
      </c>
      <c r="E871" s="128">
        <v>16651.3</v>
      </c>
      <c r="F871" s="163">
        <f t="shared" si="77"/>
        <v>100</v>
      </c>
      <c r="G871" s="58"/>
    </row>
    <row r="872" spans="1:7" ht="31.5">
      <c r="A872" s="82" t="s">
        <v>311</v>
      </c>
      <c r="B872" s="80" t="s">
        <v>280</v>
      </c>
      <c r="C872" s="94">
        <v>200</v>
      </c>
      <c r="D872" s="128">
        <f>SUM(D873)</f>
        <v>479.05</v>
      </c>
      <c r="E872" s="128">
        <f>SUM(E873)</f>
        <v>479.04725000000002</v>
      </c>
      <c r="F872" s="163">
        <f t="shared" si="77"/>
        <v>99.999425947187149</v>
      </c>
      <c r="G872" s="58"/>
    </row>
    <row r="873" spans="1:7" ht="31.5">
      <c r="A873" s="85" t="s">
        <v>15</v>
      </c>
      <c r="B873" s="80" t="s">
        <v>280</v>
      </c>
      <c r="C873" s="94">
        <v>240</v>
      </c>
      <c r="D873" s="128">
        <v>479.05</v>
      </c>
      <c r="E873" s="128">
        <v>479.04725000000002</v>
      </c>
      <c r="F873" s="163">
        <f t="shared" si="77"/>
        <v>99.999425947187149</v>
      </c>
      <c r="G873" s="58"/>
    </row>
    <row r="874" spans="1:7" ht="31.5">
      <c r="A874" s="85" t="s">
        <v>660</v>
      </c>
      <c r="B874" s="80" t="s">
        <v>281</v>
      </c>
      <c r="C874" s="94"/>
      <c r="D874" s="128">
        <f>SUM(D875,)</f>
        <v>8458.8100000000013</v>
      </c>
      <c r="E874" s="128">
        <f>SUM(E875,)</f>
        <v>8458.7972399999999</v>
      </c>
      <c r="F874" s="163">
        <f t="shared" ref="F874:F936" si="83">SUM(E874/D874*100)</f>
        <v>99.999849151358148</v>
      </c>
      <c r="G874" s="58"/>
    </row>
    <row r="875" spans="1:7" ht="31.5">
      <c r="A875" s="85" t="s">
        <v>282</v>
      </c>
      <c r="B875" s="80" t="s">
        <v>283</v>
      </c>
      <c r="C875" s="94"/>
      <c r="D875" s="128">
        <f>SUM(D876,D878,D880)</f>
        <v>8458.8100000000013</v>
      </c>
      <c r="E875" s="128">
        <f>SUM(E876,E878,E880)</f>
        <v>8458.7972399999999</v>
      </c>
      <c r="F875" s="163">
        <f t="shared" si="83"/>
        <v>99.999849151358148</v>
      </c>
      <c r="G875" s="58"/>
    </row>
    <row r="876" spans="1:7" ht="63">
      <c r="A876" s="79" t="s">
        <v>43</v>
      </c>
      <c r="B876" s="80" t="s">
        <v>283</v>
      </c>
      <c r="C876" s="77">
        <v>100</v>
      </c>
      <c r="D876" s="128">
        <f>SUM(D877)</f>
        <v>6787.13</v>
      </c>
      <c r="E876" s="128">
        <f>SUM(E877)</f>
        <v>6787.1202400000002</v>
      </c>
      <c r="F876" s="163">
        <f t="shared" si="83"/>
        <v>99.999856198422606</v>
      </c>
      <c r="G876" s="58"/>
    </row>
    <row r="877" spans="1:7" ht="15.75">
      <c r="A877" s="82" t="s">
        <v>44</v>
      </c>
      <c r="B877" s="80" t="s">
        <v>283</v>
      </c>
      <c r="C877" s="77">
        <v>110</v>
      </c>
      <c r="D877" s="128">
        <v>6787.13</v>
      </c>
      <c r="E877" s="128">
        <v>6787.1202400000002</v>
      </c>
      <c r="F877" s="163">
        <f t="shared" si="83"/>
        <v>99.999856198422606</v>
      </c>
      <c r="G877" s="58"/>
    </row>
    <row r="878" spans="1:7" ht="31.5">
      <c r="A878" s="82" t="s">
        <v>311</v>
      </c>
      <c r="B878" s="80" t="s">
        <v>283</v>
      </c>
      <c r="C878" s="77">
        <v>200</v>
      </c>
      <c r="D878" s="128">
        <f>SUM(D879)</f>
        <v>880.31</v>
      </c>
      <c r="E878" s="128">
        <f>SUM(E879)</f>
        <v>880.31</v>
      </c>
      <c r="F878" s="163">
        <f t="shared" si="83"/>
        <v>100</v>
      </c>
      <c r="G878" s="58"/>
    </row>
    <row r="879" spans="1:7" ht="31.5">
      <c r="A879" s="85" t="s">
        <v>15</v>
      </c>
      <c r="B879" s="80" t="s">
        <v>283</v>
      </c>
      <c r="C879" s="77">
        <v>240</v>
      </c>
      <c r="D879" s="128">
        <v>880.31</v>
      </c>
      <c r="E879" s="128">
        <v>880.31</v>
      </c>
      <c r="F879" s="163">
        <f t="shared" si="83"/>
        <v>100</v>
      </c>
      <c r="G879" s="58"/>
    </row>
    <row r="880" spans="1:7" ht="15.75">
      <c r="A880" s="101" t="s">
        <v>7</v>
      </c>
      <c r="B880" s="80" t="s">
        <v>283</v>
      </c>
      <c r="C880" s="77">
        <v>800</v>
      </c>
      <c r="D880" s="128">
        <f>SUM(D881)</f>
        <v>791.37</v>
      </c>
      <c r="E880" s="128">
        <f>SUM(E881)</f>
        <v>791.36699999999996</v>
      </c>
      <c r="F880" s="163">
        <f t="shared" si="83"/>
        <v>99.999620910572801</v>
      </c>
      <c r="G880" s="58"/>
    </row>
    <row r="881" spans="1:7" ht="15.75">
      <c r="A881" s="101" t="s">
        <v>46</v>
      </c>
      <c r="B881" s="80" t="s">
        <v>283</v>
      </c>
      <c r="C881" s="77">
        <v>850</v>
      </c>
      <c r="D881" s="128">
        <v>791.37</v>
      </c>
      <c r="E881" s="128">
        <v>791.36699999999996</v>
      </c>
      <c r="F881" s="163">
        <f t="shared" si="83"/>
        <v>99.999620910572801</v>
      </c>
      <c r="G881" s="58"/>
    </row>
    <row r="882" spans="1:7" ht="15.75">
      <c r="A882" s="85" t="s">
        <v>284</v>
      </c>
      <c r="B882" s="80" t="s">
        <v>285</v>
      </c>
      <c r="C882" s="77"/>
      <c r="D882" s="128">
        <f>SUM(D883)</f>
        <v>9626.9</v>
      </c>
      <c r="E882" s="128">
        <f>SUM(E883)</f>
        <v>9477.1994799999993</v>
      </c>
      <c r="F882" s="163">
        <f t="shared" si="83"/>
        <v>98.444976887679317</v>
      </c>
      <c r="G882" s="58"/>
    </row>
    <row r="883" spans="1:7" ht="15.75">
      <c r="A883" s="79" t="s">
        <v>60</v>
      </c>
      <c r="B883" s="80" t="s">
        <v>286</v>
      </c>
      <c r="C883" s="94"/>
      <c r="D883" s="128">
        <f>SUM(D884,D886,)</f>
        <v>9626.9</v>
      </c>
      <c r="E883" s="128">
        <f>SUM(E884,E886,)</f>
        <v>9477.1994799999993</v>
      </c>
      <c r="F883" s="163">
        <f t="shared" si="83"/>
        <v>98.444976887679317</v>
      </c>
      <c r="G883" s="58"/>
    </row>
    <row r="884" spans="1:7" ht="63">
      <c r="A884" s="85" t="s">
        <v>43</v>
      </c>
      <c r="B884" s="80" t="s">
        <v>286</v>
      </c>
      <c r="C884" s="94">
        <v>100</v>
      </c>
      <c r="D884" s="128">
        <f>SUM(D885)</f>
        <v>8940.4</v>
      </c>
      <c r="E884" s="128">
        <f>SUM(E885)</f>
        <v>8872.2842000000001</v>
      </c>
      <c r="F884" s="163">
        <f t="shared" si="83"/>
        <v>99.238112388707449</v>
      </c>
      <c r="G884" s="58"/>
    </row>
    <row r="885" spans="1:7" ht="31.5">
      <c r="A885" s="90" t="s">
        <v>62</v>
      </c>
      <c r="B885" s="80" t="s">
        <v>286</v>
      </c>
      <c r="C885" s="94">
        <v>120</v>
      </c>
      <c r="D885" s="128">
        <v>8940.4</v>
      </c>
      <c r="E885" s="128">
        <v>8872.2842000000001</v>
      </c>
      <c r="F885" s="163">
        <f t="shared" si="83"/>
        <v>99.238112388707449</v>
      </c>
      <c r="G885" s="58"/>
    </row>
    <row r="886" spans="1:7" ht="31.5">
      <c r="A886" s="82" t="s">
        <v>311</v>
      </c>
      <c r="B886" s="80" t="s">
        <v>286</v>
      </c>
      <c r="C886" s="94">
        <v>200</v>
      </c>
      <c r="D886" s="128">
        <f>SUM(D887)</f>
        <v>686.5</v>
      </c>
      <c r="E886" s="128">
        <f>SUM(E887)</f>
        <v>604.91528000000005</v>
      </c>
      <c r="F886" s="163">
        <f t="shared" si="83"/>
        <v>88.115845593590677</v>
      </c>
      <c r="G886" s="58"/>
    </row>
    <row r="887" spans="1:7" ht="31.5">
      <c r="A887" s="98" t="s">
        <v>15</v>
      </c>
      <c r="B887" s="80" t="s">
        <v>286</v>
      </c>
      <c r="C887" s="81">
        <v>240</v>
      </c>
      <c r="D887" s="128">
        <v>686.5</v>
      </c>
      <c r="E887" s="128">
        <v>604.91528000000005</v>
      </c>
      <c r="F887" s="163">
        <f t="shared" si="83"/>
        <v>88.115845593590677</v>
      </c>
      <c r="G887" s="58"/>
    </row>
    <row r="888" spans="1:7" ht="31.5">
      <c r="A888" s="85" t="s">
        <v>287</v>
      </c>
      <c r="B888" s="80" t="s">
        <v>288</v>
      </c>
      <c r="C888" s="94"/>
      <c r="D888" s="129">
        <f t="shared" ref="D888:E891" si="84">SUM(D889)</f>
        <v>8803.9</v>
      </c>
      <c r="E888" s="129">
        <f t="shared" si="84"/>
        <v>8688.6994099999993</v>
      </c>
      <c r="F888" s="163">
        <f t="shared" si="83"/>
        <v>98.691482297618094</v>
      </c>
      <c r="G888" s="59"/>
    </row>
    <row r="889" spans="1:7" ht="15.75">
      <c r="A889" s="85" t="s">
        <v>289</v>
      </c>
      <c r="B889" s="80" t="s">
        <v>290</v>
      </c>
      <c r="C889" s="77"/>
      <c r="D889" s="128">
        <f t="shared" si="84"/>
        <v>8803.9</v>
      </c>
      <c r="E889" s="128">
        <f t="shared" si="84"/>
        <v>8688.6994099999993</v>
      </c>
      <c r="F889" s="163">
        <f t="shared" si="83"/>
        <v>98.691482297618094</v>
      </c>
      <c r="G889" s="58"/>
    </row>
    <row r="890" spans="1:7" ht="31.5">
      <c r="A890" s="90" t="s">
        <v>28</v>
      </c>
      <c r="B890" s="80" t="s">
        <v>290</v>
      </c>
      <c r="C890" s="77">
        <v>600</v>
      </c>
      <c r="D890" s="128">
        <f t="shared" si="84"/>
        <v>8803.9</v>
      </c>
      <c r="E890" s="128">
        <f t="shared" si="84"/>
        <v>8688.6994099999993</v>
      </c>
      <c r="F890" s="163">
        <f t="shared" si="83"/>
        <v>98.691482297618094</v>
      </c>
      <c r="G890" s="58"/>
    </row>
    <row r="891" spans="1:7" ht="15.75">
      <c r="A891" s="90" t="s">
        <v>51</v>
      </c>
      <c r="B891" s="80" t="s">
        <v>290</v>
      </c>
      <c r="C891" s="81">
        <v>610</v>
      </c>
      <c r="D891" s="128">
        <f t="shared" si="84"/>
        <v>8803.9</v>
      </c>
      <c r="E891" s="128">
        <f t="shared" si="84"/>
        <v>8688.6994099999993</v>
      </c>
      <c r="F891" s="163">
        <f t="shared" si="83"/>
        <v>98.691482297618094</v>
      </c>
      <c r="G891" s="58"/>
    </row>
    <row r="892" spans="1:7" ht="47.25">
      <c r="A892" s="116" t="s">
        <v>57</v>
      </c>
      <c r="B892" s="80" t="s">
        <v>290</v>
      </c>
      <c r="C892" s="94">
        <v>611</v>
      </c>
      <c r="D892" s="128">
        <v>8803.9</v>
      </c>
      <c r="E892" s="128">
        <v>8688.6994099999993</v>
      </c>
      <c r="F892" s="163">
        <f t="shared" si="83"/>
        <v>98.691482297618094</v>
      </c>
      <c r="G892" s="58"/>
    </row>
    <row r="893" spans="1:7" ht="47.25">
      <c r="A893" s="74" t="s">
        <v>412</v>
      </c>
      <c r="B893" s="75" t="s">
        <v>413</v>
      </c>
      <c r="C893" s="88"/>
      <c r="D893" s="122">
        <f>SUM(D894,D911,D915,)</f>
        <v>22789.479999999996</v>
      </c>
      <c r="E893" s="122">
        <f>SUM(E894,E911,E915,)</f>
        <v>22789.478249999996</v>
      </c>
      <c r="F893" s="162">
        <f t="shared" si="83"/>
        <v>99.999992321018297</v>
      </c>
      <c r="G893" s="58"/>
    </row>
    <row r="894" spans="1:7" ht="79.5" customHeight="1">
      <c r="A894" s="95" t="s">
        <v>414</v>
      </c>
      <c r="B894" s="80" t="s">
        <v>415</v>
      </c>
      <c r="C894" s="81"/>
      <c r="D894" s="128">
        <f>SUM(D895,D898,D901,D904,D908,)</f>
        <v>21550.579999999998</v>
      </c>
      <c r="E894" s="128">
        <f>SUM(E895,E898,E904,E908,+E901)</f>
        <v>21550.578249999999</v>
      </c>
      <c r="F894" s="163">
        <f t="shared" si="83"/>
        <v>99.99999187956891</v>
      </c>
      <c r="G894" s="58"/>
    </row>
    <row r="895" spans="1:7" ht="78.75">
      <c r="A895" s="95" t="s">
        <v>416</v>
      </c>
      <c r="B895" s="80" t="s">
        <v>417</v>
      </c>
      <c r="C895" s="81"/>
      <c r="D895" s="128">
        <f>SUM(D896)</f>
        <v>2058.1</v>
      </c>
      <c r="E895" s="128">
        <f>SUM(E896)</f>
        <v>2058.1</v>
      </c>
      <c r="F895" s="163">
        <f t="shared" si="83"/>
        <v>100</v>
      </c>
      <c r="G895" s="58"/>
    </row>
    <row r="896" spans="1:7" ht="31.5">
      <c r="A896" s="82" t="s">
        <v>311</v>
      </c>
      <c r="B896" s="80" t="s">
        <v>417</v>
      </c>
      <c r="C896" s="81">
        <v>200</v>
      </c>
      <c r="D896" s="128">
        <f>SUM(D897)</f>
        <v>2058.1</v>
      </c>
      <c r="E896" s="128">
        <f>SUM(E897)</f>
        <v>2058.1</v>
      </c>
      <c r="F896" s="163">
        <f t="shared" si="83"/>
        <v>100</v>
      </c>
      <c r="G896" s="58"/>
    </row>
    <row r="897" spans="1:7" ht="31.5">
      <c r="A897" s="82" t="s">
        <v>15</v>
      </c>
      <c r="B897" s="80" t="s">
        <v>417</v>
      </c>
      <c r="C897" s="81">
        <v>240</v>
      </c>
      <c r="D897" s="128">
        <v>2058.1</v>
      </c>
      <c r="E897" s="128">
        <v>2058.1</v>
      </c>
      <c r="F897" s="163">
        <f t="shared" si="83"/>
        <v>100</v>
      </c>
      <c r="G897" s="58"/>
    </row>
    <row r="898" spans="1:7" ht="47.25">
      <c r="A898" s="95" t="s">
        <v>418</v>
      </c>
      <c r="B898" s="80" t="s">
        <v>419</v>
      </c>
      <c r="C898" s="77"/>
      <c r="D898" s="128">
        <f>SUM(D899)</f>
        <v>17280</v>
      </c>
      <c r="E898" s="128">
        <f>SUM(E899)</f>
        <v>17280</v>
      </c>
      <c r="F898" s="163">
        <f t="shared" si="83"/>
        <v>100</v>
      </c>
      <c r="G898" s="58"/>
    </row>
    <row r="899" spans="1:7" ht="31.5">
      <c r="A899" s="82" t="s">
        <v>311</v>
      </c>
      <c r="B899" s="80" t="s">
        <v>419</v>
      </c>
      <c r="C899" s="81">
        <v>200</v>
      </c>
      <c r="D899" s="128">
        <f>SUM(D900)</f>
        <v>17280</v>
      </c>
      <c r="E899" s="128">
        <f>SUM(E900)</f>
        <v>17280</v>
      </c>
      <c r="F899" s="163">
        <f t="shared" si="83"/>
        <v>100</v>
      </c>
      <c r="G899" s="58"/>
    </row>
    <row r="900" spans="1:7" ht="31.5">
      <c r="A900" s="82" t="s">
        <v>15</v>
      </c>
      <c r="B900" s="80" t="s">
        <v>419</v>
      </c>
      <c r="C900" s="81">
        <v>240</v>
      </c>
      <c r="D900" s="128">
        <v>17280</v>
      </c>
      <c r="E900" s="128">
        <v>17280</v>
      </c>
      <c r="F900" s="163">
        <f t="shared" si="83"/>
        <v>100</v>
      </c>
      <c r="G900" s="58"/>
    </row>
    <row r="901" spans="1:7" ht="63">
      <c r="A901" s="82" t="s">
        <v>702</v>
      </c>
      <c r="B901" s="80" t="s">
        <v>703</v>
      </c>
      <c r="C901" s="81"/>
      <c r="D901" s="78">
        <f>SUM(D902)</f>
        <v>20</v>
      </c>
      <c r="E901" s="78">
        <f>SUM(E902)</f>
        <v>20</v>
      </c>
      <c r="F901" s="163">
        <f t="shared" si="83"/>
        <v>100</v>
      </c>
      <c r="G901" s="63"/>
    </row>
    <row r="902" spans="1:7" ht="31.5">
      <c r="A902" s="82" t="s">
        <v>311</v>
      </c>
      <c r="B902" s="80" t="s">
        <v>703</v>
      </c>
      <c r="C902" s="81">
        <v>200</v>
      </c>
      <c r="D902" s="78">
        <f>SUM(D903)</f>
        <v>20</v>
      </c>
      <c r="E902" s="78">
        <f>SUM(E903)</f>
        <v>20</v>
      </c>
      <c r="F902" s="163">
        <f t="shared" si="83"/>
        <v>100</v>
      </c>
      <c r="G902" s="63"/>
    </row>
    <row r="903" spans="1:7" ht="31.5">
      <c r="A903" s="82" t="s">
        <v>15</v>
      </c>
      <c r="B903" s="80" t="s">
        <v>703</v>
      </c>
      <c r="C903" s="81">
        <v>240</v>
      </c>
      <c r="D903" s="78">
        <v>20</v>
      </c>
      <c r="E903" s="78">
        <v>20</v>
      </c>
      <c r="F903" s="163">
        <f t="shared" si="83"/>
        <v>100</v>
      </c>
      <c r="G903" s="63"/>
    </row>
    <row r="904" spans="1:7" ht="63">
      <c r="A904" s="95" t="s">
        <v>429</v>
      </c>
      <c r="B904" s="80" t="s">
        <v>430</v>
      </c>
      <c r="C904" s="81"/>
      <c r="D904" s="128">
        <f t="shared" ref="D904:E906" si="85">SUM(D905)</f>
        <v>1408.28</v>
      </c>
      <c r="E904" s="128">
        <f t="shared" si="85"/>
        <v>1408.28</v>
      </c>
      <c r="F904" s="163">
        <f t="shared" si="83"/>
        <v>100</v>
      </c>
      <c r="G904" s="58"/>
    </row>
    <row r="905" spans="1:7" ht="31.5">
      <c r="A905" s="85" t="s">
        <v>28</v>
      </c>
      <c r="B905" s="80" t="s">
        <v>430</v>
      </c>
      <c r="C905" s="77">
        <v>600</v>
      </c>
      <c r="D905" s="128">
        <f t="shared" si="85"/>
        <v>1408.28</v>
      </c>
      <c r="E905" s="128">
        <f t="shared" si="85"/>
        <v>1408.28</v>
      </c>
      <c r="F905" s="163">
        <f t="shared" si="83"/>
        <v>100</v>
      </c>
      <c r="G905" s="58"/>
    </row>
    <row r="906" spans="1:7" ht="15.75">
      <c r="A906" s="85" t="s">
        <v>51</v>
      </c>
      <c r="B906" s="80" t="s">
        <v>430</v>
      </c>
      <c r="C906" s="77">
        <v>610</v>
      </c>
      <c r="D906" s="128">
        <f t="shared" si="85"/>
        <v>1408.28</v>
      </c>
      <c r="E906" s="128">
        <f t="shared" si="85"/>
        <v>1408.28</v>
      </c>
      <c r="F906" s="163">
        <f t="shared" si="83"/>
        <v>100</v>
      </c>
      <c r="G906" s="58"/>
    </row>
    <row r="907" spans="1:7" ht="47.25">
      <c r="A907" s="85" t="s">
        <v>57</v>
      </c>
      <c r="B907" s="80" t="s">
        <v>430</v>
      </c>
      <c r="C907" s="77">
        <v>611</v>
      </c>
      <c r="D907" s="128">
        <v>1408.28</v>
      </c>
      <c r="E907" s="128">
        <v>1408.28</v>
      </c>
      <c r="F907" s="163">
        <f t="shared" si="83"/>
        <v>100</v>
      </c>
      <c r="G907" s="58"/>
    </row>
    <row r="908" spans="1:7" ht="47.25">
      <c r="A908" s="95" t="s">
        <v>420</v>
      </c>
      <c r="B908" s="80" t="s">
        <v>421</v>
      </c>
      <c r="C908" s="81"/>
      <c r="D908" s="128">
        <f>SUM(D909)</f>
        <v>784.2</v>
      </c>
      <c r="E908" s="128">
        <f>SUM(E909)</f>
        <v>784.19825000000003</v>
      </c>
      <c r="F908" s="163">
        <f t="shared" si="83"/>
        <v>99.999776842642191</v>
      </c>
      <c r="G908" s="58"/>
    </row>
    <row r="909" spans="1:7" ht="31.5">
      <c r="A909" s="82" t="s">
        <v>311</v>
      </c>
      <c r="B909" s="80" t="s">
        <v>421</v>
      </c>
      <c r="C909" s="81">
        <v>200</v>
      </c>
      <c r="D909" s="128">
        <f>SUM(D910)</f>
        <v>784.2</v>
      </c>
      <c r="E909" s="128">
        <f>SUM(E910)</f>
        <v>784.19825000000003</v>
      </c>
      <c r="F909" s="163">
        <f t="shared" si="83"/>
        <v>99.999776842642191</v>
      </c>
      <c r="G909" s="58"/>
    </row>
    <row r="910" spans="1:7" ht="31.5">
      <c r="A910" s="82" t="s">
        <v>15</v>
      </c>
      <c r="B910" s="80" t="s">
        <v>421</v>
      </c>
      <c r="C910" s="81">
        <v>240</v>
      </c>
      <c r="D910" s="128">
        <v>784.2</v>
      </c>
      <c r="E910" s="128">
        <v>784.19825000000003</v>
      </c>
      <c r="F910" s="163">
        <f t="shared" si="83"/>
        <v>99.999776842642191</v>
      </c>
      <c r="G910" s="58"/>
    </row>
    <row r="911" spans="1:7" ht="115.5" customHeight="1">
      <c r="A911" s="95" t="s">
        <v>422</v>
      </c>
      <c r="B911" s="80" t="s">
        <v>423</v>
      </c>
      <c r="C911" s="81"/>
      <c r="D911" s="128">
        <f t="shared" ref="D911:E913" si="86">SUM(D912)</f>
        <v>654.79999999999995</v>
      </c>
      <c r="E911" s="128">
        <f t="shared" si="86"/>
        <v>654.79999999999995</v>
      </c>
      <c r="F911" s="163">
        <f t="shared" si="83"/>
        <v>100</v>
      </c>
      <c r="G911" s="58"/>
    </row>
    <row r="912" spans="1:7" ht="99" customHeight="1">
      <c r="A912" s="95" t="s">
        <v>460</v>
      </c>
      <c r="B912" s="80" t="s">
        <v>424</v>
      </c>
      <c r="C912" s="81"/>
      <c r="D912" s="128">
        <f t="shared" si="86"/>
        <v>654.79999999999995</v>
      </c>
      <c r="E912" s="128">
        <f t="shared" si="86"/>
        <v>654.79999999999995</v>
      </c>
      <c r="F912" s="163">
        <f t="shared" si="83"/>
        <v>100</v>
      </c>
      <c r="G912" s="58"/>
    </row>
    <row r="913" spans="1:7" ht="31.5">
      <c r="A913" s="82" t="s">
        <v>311</v>
      </c>
      <c r="B913" s="80" t="s">
        <v>424</v>
      </c>
      <c r="C913" s="81">
        <v>200</v>
      </c>
      <c r="D913" s="128">
        <f t="shared" si="86"/>
        <v>654.79999999999995</v>
      </c>
      <c r="E913" s="128">
        <f t="shared" si="86"/>
        <v>654.79999999999995</v>
      </c>
      <c r="F913" s="163">
        <f t="shared" si="83"/>
        <v>100</v>
      </c>
      <c r="G913" s="58"/>
    </row>
    <row r="914" spans="1:7" ht="31.5">
      <c r="A914" s="82" t="s">
        <v>15</v>
      </c>
      <c r="B914" s="80" t="s">
        <v>424</v>
      </c>
      <c r="C914" s="81">
        <v>240</v>
      </c>
      <c r="D914" s="130">
        <v>654.79999999999995</v>
      </c>
      <c r="E914" s="130">
        <v>654.79999999999995</v>
      </c>
      <c r="F914" s="163">
        <f t="shared" si="83"/>
        <v>100</v>
      </c>
      <c r="G914" s="58"/>
    </row>
    <row r="915" spans="1:7" ht="66" customHeight="1">
      <c r="A915" s="95" t="s">
        <v>425</v>
      </c>
      <c r="B915" s="80" t="s">
        <v>426</v>
      </c>
      <c r="C915" s="81"/>
      <c r="D915" s="128">
        <f t="shared" ref="D915:E917" si="87">SUM(D916)</f>
        <v>584.1</v>
      </c>
      <c r="E915" s="128">
        <f t="shared" si="87"/>
        <v>584.1</v>
      </c>
      <c r="F915" s="163">
        <f t="shared" si="83"/>
        <v>100</v>
      </c>
      <c r="G915" s="58"/>
    </row>
    <row r="916" spans="1:7" ht="51" customHeight="1">
      <c r="A916" s="95" t="s">
        <v>427</v>
      </c>
      <c r="B916" s="80" t="s">
        <v>428</v>
      </c>
      <c r="C916" s="81"/>
      <c r="D916" s="128">
        <f t="shared" si="87"/>
        <v>584.1</v>
      </c>
      <c r="E916" s="128">
        <f t="shared" si="87"/>
        <v>584.1</v>
      </c>
      <c r="F916" s="163">
        <f t="shared" si="83"/>
        <v>100</v>
      </c>
      <c r="G916" s="58"/>
    </row>
    <row r="917" spans="1:7" ht="31.5">
      <c r="A917" s="82" t="s">
        <v>311</v>
      </c>
      <c r="B917" s="80" t="s">
        <v>428</v>
      </c>
      <c r="C917" s="81">
        <v>200</v>
      </c>
      <c r="D917" s="128">
        <f t="shared" si="87"/>
        <v>584.1</v>
      </c>
      <c r="E917" s="128">
        <f t="shared" si="87"/>
        <v>584.1</v>
      </c>
      <c r="F917" s="163">
        <f t="shared" si="83"/>
        <v>100</v>
      </c>
      <c r="G917" s="58"/>
    </row>
    <row r="918" spans="1:7" ht="31.5">
      <c r="A918" s="82" t="s">
        <v>15</v>
      </c>
      <c r="B918" s="80" t="s">
        <v>428</v>
      </c>
      <c r="C918" s="81">
        <v>240</v>
      </c>
      <c r="D918" s="128">
        <v>584.1</v>
      </c>
      <c r="E918" s="128">
        <v>584.1</v>
      </c>
      <c r="F918" s="163">
        <f t="shared" si="83"/>
        <v>100</v>
      </c>
      <c r="G918" s="58"/>
    </row>
    <row r="919" spans="1:7" ht="48" customHeight="1">
      <c r="A919" s="117" t="s">
        <v>431</v>
      </c>
      <c r="B919" s="118" t="s">
        <v>432</v>
      </c>
      <c r="C919" s="88"/>
      <c r="D919" s="122">
        <f>SUM(D920)</f>
        <v>4112.59</v>
      </c>
      <c r="E919" s="122">
        <f>SUM(E920)</f>
        <v>4094.4731299999999</v>
      </c>
      <c r="F919" s="162">
        <f t="shared" si="83"/>
        <v>99.559477847293309</v>
      </c>
      <c r="G919" s="58"/>
    </row>
    <row r="920" spans="1:7" ht="63">
      <c r="A920" s="79" t="s">
        <v>126</v>
      </c>
      <c r="B920" s="80" t="s">
        <v>433</v>
      </c>
      <c r="C920" s="81"/>
      <c r="D920" s="128">
        <f>SUM(D921,D926,D929,D934)</f>
        <v>4112.59</v>
      </c>
      <c r="E920" s="128">
        <f>SUM(E921,E926,E929,E934)</f>
        <v>4094.4731299999999</v>
      </c>
      <c r="F920" s="163">
        <f t="shared" si="83"/>
        <v>99.559477847293309</v>
      </c>
      <c r="G920" s="58"/>
    </row>
    <row r="921" spans="1:7" ht="33" customHeight="1">
      <c r="A921" s="79" t="s">
        <v>128</v>
      </c>
      <c r="B921" s="80" t="s">
        <v>434</v>
      </c>
      <c r="C921" s="81"/>
      <c r="D921" s="128">
        <f>SUM(D922,D924)</f>
        <v>1199.1599999999999</v>
      </c>
      <c r="E921" s="128">
        <f>SUM(E922,E924)</f>
        <v>1199.1523299999999</v>
      </c>
      <c r="F921" s="163">
        <f t="shared" si="83"/>
        <v>99.999360385603268</v>
      </c>
      <c r="G921" s="58"/>
    </row>
    <row r="922" spans="1:7" ht="31.5">
      <c r="A922" s="82" t="s">
        <v>311</v>
      </c>
      <c r="B922" s="80" t="s">
        <v>434</v>
      </c>
      <c r="C922" s="81">
        <v>200</v>
      </c>
      <c r="D922" s="128">
        <f>SUM(D923)</f>
        <v>283.12</v>
      </c>
      <c r="E922" s="128">
        <f>SUM(E923)</f>
        <v>283.12</v>
      </c>
      <c r="F922" s="163">
        <f t="shared" si="83"/>
        <v>100</v>
      </c>
      <c r="G922" s="58"/>
    </row>
    <row r="923" spans="1:7" ht="31.5">
      <c r="A923" s="82" t="s">
        <v>15</v>
      </c>
      <c r="B923" s="80" t="s">
        <v>434</v>
      </c>
      <c r="C923" s="81">
        <v>240</v>
      </c>
      <c r="D923" s="128">
        <v>283.12</v>
      </c>
      <c r="E923" s="128">
        <v>283.12</v>
      </c>
      <c r="F923" s="163">
        <f t="shared" si="83"/>
        <v>100</v>
      </c>
      <c r="G923" s="58"/>
    </row>
    <row r="924" spans="1:7" ht="15.75">
      <c r="A924" s="101" t="s">
        <v>7</v>
      </c>
      <c r="B924" s="80" t="s">
        <v>434</v>
      </c>
      <c r="C924" s="77">
        <v>800</v>
      </c>
      <c r="D924" s="128">
        <f>SUM(D925)</f>
        <v>916.04</v>
      </c>
      <c r="E924" s="128">
        <f>SUM(E925)</f>
        <v>916.03233</v>
      </c>
      <c r="F924" s="163">
        <f t="shared" si="83"/>
        <v>99.999162700318763</v>
      </c>
      <c r="G924" s="63"/>
    </row>
    <row r="925" spans="1:7" ht="15.75">
      <c r="A925" s="101" t="s">
        <v>46</v>
      </c>
      <c r="B925" s="80" t="s">
        <v>434</v>
      </c>
      <c r="C925" s="77">
        <v>850</v>
      </c>
      <c r="D925" s="128">
        <v>916.04</v>
      </c>
      <c r="E925" s="128">
        <v>916.03233</v>
      </c>
      <c r="F925" s="163">
        <f t="shared" si="83"/>
        <v>99.999162700318763</v>
      </c>
      <c r="G925" s="63"/>
    </row>
    <row r="926" spans="1:7" ht="47.25">
      <c r="A926" s="79" t="s">
        <v>129</v>
      </c>
      <c r="B926" s="80" t="s">
        <v>436</v>
      </c>
      <c r="C926" s="81"/>
      <c r="D926" s="128">
        <f>SUM(D927)</f>
        <v>442.76</v>
      </c>
      <c r="E926" s="128">
        <f>SUM(E927)</f>
        <v>442.75150000000002</v>
      </c>
      <c r="F926" s="163">
        <f t="shared" si="83"/>
        <v>99.998080224049161</v>
      </c>
      <c r="G926" s="58"/>
    </row>
    <row r="927" spans="1:7" ht="31.5">
      <c r="A927" s="82" t="s">
        <v>311</v>
      </c>
      <c r="B927" s="80" t="s">
        <v>436</v>
      </c>
      <c r="C927" s="81">
        <v>200</v>
      </c>
      <c r="D927" s="128">
        <f>SUM(D928)</f>
        <v>442.76</v>
      </c>
      <c r="E927" s="128">
        <f>SUM(E928)</f>
        <v>442.75150000000002</v>
      </c>
      <c r="F927" s="163">
        <f t="shared" si="83"/>
        <v>99.998080224049161</v>
      </c>
      <c r="G927" s="58"/>
    </row>
    <row r="928" spans="1:7" ht="31.5">
      <c r="A928" s="82" t="s">
        <v>15</v>
      </c>
      <c r="B928" s="80" t="s">
        <v>436</v>
      </c>
      <c r="C928" s="81">
        <v>240</v>
      </c>
      <c r="D928" s="128">
        <v>442.76</v>
      </c>
      <c r="E928" s="128">
        <v>442.75150000000002</v>
      </c>
      <c r="F928" s="163">
        <f t="shared" si="83"/>
        <v>99.998080224049161</v>
      </c>
      <c r="G928" s="58"/>
    </row>
    <row r="929" spans="1:7" ht="15.75">
      <c r="A929" s="79" t="s">
        <v>131</v>
      </c>
      <c r="B929" s="80" t="s">
        <v>435</v>
      </c>
      <c r="C929" s="81"/>
      <c r="D929" s="128">
        <f>SUM(D930,D932)</f>
        <v>2372.5299999999997</v>
      </c>
      <c r="E929" s="128">
        <f>SUM(E930,E932)</f>
        <v>2354.4333000000001</v>
      </c>
      <c r="F929" s="163">
        <f t="shared" si="83"/>
        <v>99.237240414241356</v>
      </c>
      <c r="G929" s="58"/>
    </row>
    <row r="930" spans="1:7" ht="31.5">
      <c r="A930" s="82" t="s">
        <v>311</v>
      </c>
      <c r="B930" s="80" t="s">
        <v>435</v>
      </c>
      <c r="C930" s="81">
        <v>200</v>
      </c>
      <c r="D930" s="128">
        <f>SUM(D931)</f>
        <v>1026.55</v>
      </c>
      <c r="E930" s="128">
        <f>SUM(E931)</f>
        <v>1008.45563</v>
      </c>
      <c r="F930" s="163">
        <f t="shared" si="83"/>
        <v>98.237361063757263</v>
      </c>
      <c r="G930" s="58"/>
    </row>
    <row r="931" spans="1:7" ht="31.5">
      <c r="A931" s="82" t="s">
        <v>15</v>
      </c>
      <c r="B931" s="80" t="s">
        <v>435</v>
      </c>
      <c r="C931" s="81">
        <v>240</v>
      </c>
      <c r="D931" s="128">
        <v>1026.55</v>
      </c>
      <c r="E931" s="128">
        <v>1008.45563</v>
      </c>
      <c r="F931" s="163">
        <f t="shared" si="83"/>
        <v>98.237361063757263</v>
      </c>
      <c r="G931" s="58"/>
    </row>
    <row r="932" spans="1:7" ht="15.75">
      <c r="A932" s="82" t="s">
        <v>7</v>
      </c>
      <c r="B932" s="80" t="s">
        <v>435</v>
      </c>
      <c r="C932" s="81">
        <v>800</v>
      </c>
      <c r="D932" s="78">
        <f>SUM(D933)</f>
        <v>1345.98</v>
      </c>
      <c r="E932" s="78">
        <f>SUM(E933)</f>
        <v>1345.97767</v>
      </c>
      <c r="F932" s="163">
        <f t="shared" si="83"/>
        <v>99.999826891930041</v>
      </c>
      <c r="G932" s="63"/>
    </row>
    <row r="933" spans="1:7" ht="15.75">
      <c r="A933" s="82" t="s">
        <v>46</v>
      </c>
      <c r="B933" s="80" t="s">
        <v>435</v>
      </c>
      <c r="C933" s="81">
        <v>850</v>
      </c>
      <c r="D933" s="78">
        <v>1345.98</v>
      </c>
      <c r="E933" s="128">
        <v>1345.97767</v>
      </c>
      <c r="F933" s="163">
        <f t="shared" si="83"/>
        <v>99.999826891930041</v>
      </c>
      <c r="G933" s="63"/>
    </row>
    <row r="934" spans="1:7" ht="65.25" customHeight="1">
      <c r="A934" s="79" t="s">
        <v>130</v>
      </c>
      <c r="B934" s="80" t="s">
        <v>437</v>
      </c>
      <c r="C934" s="91"/>
      <c r="D934" s="128">
        <f>SUM(D935)</f>
        <v>98.14</v>
      </c>
      <c r="E934" s="128">
        <f>SUM(E935)</f>
        <v>98.135999999999996</v>
      </c>
      <c r="F934" s="163">
        <f t="shared" si="83"/>
        <v>99.995924189932737</v>
      </c>
      <c r="G934" s="58"/>
    </row>
    <row r="935" spans="1:7" ht="31.5">
      <c r="A935" s="82" t="s">
        <v>311</v>
      </c>
      <c r="B935" s="80" t="s">
        <v>437</v>
      </c>
      <c r="C935" s="81">
        <v>200</v>
      </c>
      <c r="D935" s="128">
        <f>SUM(D936)</f>
        <v>98.14</v>
      </c>
      <c r="E935" s="128">
        <f>SUM(E936)</f>
        <v>98.135999999999996</v>
      </c>
      <c r="F935" s="163">
        <f t="shared" si="83"/>
        <v>99.995924189932737</v>
      </c>
      <c r="G935" s="58"/>
    </row>
    <row r="936" spans="1:7" ht="31.5">
      <c r="A936" s="82" t="s">
        <v>15</v>
      </c>
      <c r="B936" s="80" t="s">
        <v>437</v>
      </c>
      <c r="C936" s="81">
        <v>240</v>
      </c>
      <c r="D936" s="134">
        <v>98.14</v>
      </c>
      <c r="E936" s="134">
        <v>98.135999999999996</v>
      </c>
      <c r="F936" s="163">
        <f t="shared" si="83"/>
        <v>99.995924189932737</v>
      </c>
      <c r="G936" s="62"/>
    </row>
    <row r="937" spans="1:7" ht="63">
      <c r="A937" s="74" t="s">
        <v>505</v>
      </c>
      <c r="B937" s="75" t="s">
        <v>438</v>
      </c>
      <c r="C937" s="88"/>
      <c r="D937" s="122">
        <f>SUM(D938,D969)</f>
        <v>42565.67</v>
      </c>
      <c r="E937" s="122">
        <f>SUM(E938,E969)</f>
        <v>41030.262820000004</v>
      </c>
      <c r="F937" s="162">
        <f t="shared" ref="F937:F1006" si="88">SUM(E937/D937*100)</f>
        <v>96.392850905436248</v>
      </c>
      <c r="G937" s="58"/>
    </row>
    <row r="938" spans="1:7" ht="65.25" customHeight="1">
      <c r="A938" s="79" t="s">
        <v>506</v>
      </c>
      <c r="B938" s="80" t="s">
        <v>439</v>
      </c>
      <c r="C938" s="81"/>
      <c r="D938" s="128">
        <f>SUM(D939,D943,D952,D956,D960)</f>
        <v>6880.63</v>
      </c>
      <c r="E938" s="128">
        <f>SUM(E939,E943,E952,E956,E960)</f>
        <v>6356.4377199999999</v>
      </c>
      <c r="F938" s="163">
        <f t="shared" si="88"/>
        <v>92.381623775729835</v>
      </c>
      <c r="G938" s="58"/>
    </row>
    <row r="939" spans="1:7" ht="54.75" customHeight="1">
      <c r="A939" s="92" t="s">
        <v>440</v>
      </c>
      <c r="B939" s="80" t="s">
        <v>441</v>
      </c>
      <c r="C939" s="81"/>
      <c r="D939" s="128">
        <f t="shared" ref="D939:E941" si="89">SUM(D940)</f>
        <v>1522.54</v>
      </c>
      <c r="E939" s="128">
        <f t="shared" si="89"/>
        <v>1522.54</v>
      </c>
      <c r="F939" s="163">
        <f t="shared" si="88"/>
        <v>100</v>
      </c>
      <c r="G939" s="58"/>
    </row>
    <row r="940" spans="1:7" ht="30.75" customHeight="1">
      <c r="A940" s="92" t="s">
        <v>116</v>
      </c>
      <c r="B940" s="80" t="s">
        <v>442</v>
      </c>
      <c r="C940" s="81"/>
      <c r="D940" s="128">
        <f t="shared" si="89"/>
        <v>1522.54</v>
      </c>
      <c r="E940" s="128">
        <f t="shared" si="89"/>
        <v>1522.54</v>
      </c>
      <c r="F940" s="163">
        <f t="shared" si="88"/>
        <v>100</v>
      </c>
      <c r="G940" s="58"/>
    </row>
    <row r="941" spans="1:7" ht="31.5">
      <c r="A941" s="82" t="s">
        <v>311</v>
      </c>
      <c r="B941" s="80" t="s">
        <v>442</v>
      </c>
      <c r="C941" s="81">
        <v>200</v>
      </c>
      <c r="D941" s="128">
        <f t="shared" si="89"/>
        <v>1522.54</v>
      </c>
      <c r="E941" s="128">
        <f t="shared" si="89"/>
        <v>1522.54</v>
      </c>
      <c r="F941" s="163">
        <f t="shared" si="88"/>
        <v>100</v>
      </c>
      <c r="G941" s="58"/>
    </row>
    <row r="942" spans="1:7" ht="31.5">
      <c r="A942" s="82" t="s">
        <v>15</v>
      </c>
      <c r="B942" s="80" t="s">
        <v>442</v>
      </c>
      <c r="C942" s="81">
        <v>240</v>
      </c>
      <c r="D942" s="130">
        <v>1522.54</v>
      </c>
      <c r="E942" s="130">
        <v>1522.54</v>
      </c>
      <c r="F942" s="163">
        <f t="shared" si="88"/>
        <v>100</v>
      </c>
      <c r="G942" s="58"/>
    </row>
    <row r="943" spans="1:7" ht="51" customHeight="1">
      <c r="A943" s="92" t="s">
        <v>443</v>
      </c>
      <c r="B943" s="80" t="s">
        <v>444</v>
      </c>
      <c r="C943" s="81"/>
      <c r="D943" s="128">
        <f>SUM(D944,D947)</f>
        <v>3488.87</v>
      </c>
      <c r="E943" s="128">
        <f>SUM(E944,E947)</f>
        <v>3196.4251199999999</v>
      </c>
      <c r="F943" s="163">
        <f t="shared" si="88"/>
        <v>91.617776529363368</v>
      </c>
      <c r="G943" s="58"/>
    </row>
    <row r="944" spans="1:7" ht="30.75" customHeight="1">
      <c r="A944" s="92" t="s">
        <v>116</v>
      </c>
      <c r="B944" s="80" t="s">
        <v>445</v>
      </c>
      <c r="C944" s="81"/>
      <c r="D944" s="128">
        <f>SUM(D945)</f>
        <v>2204.8000000000002</v>
      </c>
      <c r="E944" s="128">
        <f>SUM(E945)</f>
        <v>1912.3551199999999</v>
      </c>
      <c r="F944" s="163">
        <f t="shared" si="88"/>
        <v>86.735990566037728</v>
      </c>
      <c r="G944" s="58"/>
    </row>
    <row r="945" spans="1:7" ht="31.5">
      <c r="A945" s="82" t="s">
        <v>311</v>
      </c>
      <c r="B945" s="80" t="s">
        <v>445</v>
      </c>
      <c r="C945" s="81">
        <v>200</v>
      </c>
      <c r="D945" s="128">
        <f>SUM(D946)</f>
        <v>2204.8000000000002</v>
      </c>
      <c r="E945" s="128">
        <f>SUM(E946)</f>
        <v>1912.3551199999999</v>
      </c>
      <c r="F945" s="163">
        <f t="shared" si="88"/>
        <v>86.735990566037728</v>
      </c>
      <c r="G945" s="58"/>
    </row>
    <row r="946" spans="1:7" ht="31.5">
      <c r="A946" s="82" t="s">
        <v>15</v>
      </c>
      <c r="B946" s="80" t="s">
        <v>445</v>
      </c>
      <c r="C946" s="81">
        <v>240</v>
      </c>
      <c r="D946" s="128">
        <v>2204.8000000000002</v>
      </c>
      <c r="E946" s="128">
        <v>1912.3551199999999</v>
      </c>
      <c r="F946" s="163">
        <f t="shared" si="88"/>
        <v>86.735990566037728</v>
      </c>
      <c r="G946" s="58"/>
    </row>
    <row r="947" spans="1:7" ht="33" customHeight="1">
      <c r="A947" s="98" t="s">
        <v>117</v>
      </c>
      <c r="B947" s="80" t="s">
        <v>450</v>
      </c>
      <c r="C947" s="104"/>
      <c r="D947" s="128">
        <f>SUM(D948,D950,)</f>
        <v>1284.07</v>
      </c>
      <c r="E947" s="128">
        <f>SUM(E948,E950,)</f>
        <v>1284.07</v>
      </c>
      <c r="F947" s="163">
        <f t="shared" si="88"/>
        <v>100</v>
      </c>
      <c r="G947" s="58"/>
    </row>
    <row r="948" spans="1:7" ht="63">
      <c r="A948" s="82" t="s">
        <v>43</v>
      </c>
      <c r="B948" s="80" t="s">
        <v>450</v>
      </c>
      <c r="C948" s="81">
        <v>100</v>
      </c>
      <c r="D948" s="128">
        <f>SUM(D949)</f>
        <v>1190.1199999999999</v>
      </c>
      <c r="E948" s="128">
        <f>SUM(E949)</f>
        <v>1190.1199999999999</v>
      </c>
      <c r="F948" s="163">
        <f t="shared" si="88"/>
        <v>100</v>
      </c>
      <c r="G948" s="58"/>
    </row>
    <row r="949" spans="1:7" ht="15.75">
      <c r="A949" s="82" t="s">
        <v>44</v>
      </c>
      <c r="B949" s="80" t="s">
        <v>450</v>
      </c>
      <c r="C949" s="81">
        <v>110</v>
      </c>
      <c r="D949" s="128">
        <v>1190.1199999999999</v>
      </c>
      <c r="E949" s="128">
        <v>1190.1199999999999</v>
      </c>
      <c r="F949" s="163">
        <f t="shared" si="88"/>
        <v>100</v>
      </c>
      <c r="G949" s="58"/>
    </row>
    <row r="950" spans="1:7" ht="31.5">
      <c r="A950" s="82" t="s">
        <v>311</v>
      </c>
      <c r="B950" s="80" t="s">
        <v>450</v>
      </c>
      <c r="C950" s="81">
        <v>200</v>
      </c>
      <c r="D950" s="128">
        <f>SUM(D951)</f>
        <v>93.95</v>
      </c>
      <c r="E950" s="128">
        <f>SUM(E951)</f>
        <v>93.95</v>
      </c>
      <c r="F950" s="163">
        <f t="shared" si="88"/>
        <v>100</v>
      </c>
      <c r="G950" s="58"/>
    </row>
    <row r="951" spans="1:7" ht="31.5">
      <c r="A951" s="82" t="s">
        <v>15</v>
      </c>
      <c r="B951" s="80" t="s">
        <v>450</v>
      </c>
      <c r="C951" s="81">
        <v>240</v>
      </c>
      <c r="D951" s="128">
        <v>93.95</v>
      </c>
      <c r="E951" s="128">
        <v>93.95</v>
      </c>
      <c r="F951" s="163">
        <f t="shared" si="88"/>
        <v>100</v>
      </c>
      <c r="G951" s="58"/>
    </row>
    <row r="952" spans="1:7" ht="56.25" customHeight="1">
      <c r="A952" s="92" t="s">
        <v>507</v>
      </c>
      <c r="B952" s="80" t="s">
        <v>446</v>
      </c>
      <c r="C952" s="81"/>
      <c r="D952" s="128">
        <f t="shared" ref="D952:E954" si="90">SUM(D953)</f>
        <v>423.67</v>
      </c>
      <c r="E952" s="128">
        <f t="shared" si="90"/>
        <v>423.67</v>
      </c>
      <c r="F952" s="163">
        <f t="shared" si="88"/>
        <v>100</v>
      </c>
      <c r="G952" s="58"/>
    </row>
    <row r="953" spans="1:7" ht="31.5" customHeight="1">
      <c r="A953" s="92" t="s">
        <v>116</v>
      </c>
      <c r="B953" s="80" t="s">
        <v>447</v>
      </c>
      <c r="C953" s="81"/>
      <c r="D953" s="128">
        <f t="shared" si="90"/>
        <v>423.67</v>
      </c>
      <c r="E953" s="128">
        <f t="shared" si="90"/>
        <v>423.67</v>
      </c>
      <c r="F953" s="163">
        <f t="shared" si="88"/>
        <v>100</v>
      </c>
      <c r="G953" s="58"/>
    </row>
    <row r="954" spans="1:7" ht="31.5">
      <c r="A954" s="82" t="s">
        <v>311</v>
      </c>
      <c r="B954" s="80" t="s">
        <v>447</v>
      </c>
      <c r="C954" s="81">
        <v>200</v>
      </c>
      <c r="D954" s="128">
        <f t="shared" si="90"/>
        <v>423.67</v>
      </c>
      <c r="E954" s="128">
        <f t="shared" si="90"/>
        <v>423.67</v>
      </c>
      <c r="F954" s="163">
        <f t="shared" si="88"/>
        <v>100</v>
      </c>
      <c r="G954" s="58"/>
    </row>
    <row r="955" spans="1:7" ht="31.5">
      <c r="A955" s="82" t="s">
        <v>15</v>
      </c>
      <c r="B955" s="80" t="s">
        <v>447</v>
      </c>
      <c r="C955" s="81">
        <v>240</v>
      </c>
      <c r="D955" s="128">
        <v>423.67</v>
      </c>
      <c r="E955" s="128">
        <v>423.67</v>
      </c>
      <c r="F955" s="163">
        <f t="shared" si="88"/>
        <v>100</v>
      </c>
      <c r="G955" s="58"/>
    </row>
    <row r="956" spans="1:7" ht="47.25">
      <c r="A956" s="92" t="s">
        <v>508</v>
      </c>
      <c r="B956" s="80" t="s">
        <v>448</v>
      </c>
      <c r="C956" s="81"/>
      <c r="D956" s="128">
        <f>SUM(D957)</f>
        <v>991.16</v>
      </c>
      <c r="E956" s="128">
        <f>SUM(E957)</f>
        <v>991.15150000000006</v>
      </c>
      <c r="F956" s="163">
        <f t="shared" si="88"/>
        <v>99.999142418983823</v>
      </c>
      <c r="G956" s="58"/>
    </row>
    <row r="957" spans="1:7" ht="31.5" customHeight="1">
      <c r="A957" s="92" t="s">
        <v>116</v>
      </c>
      <c r="B957" s="80" t="s">
        <v>449</v>
      </c>
      <c r="C957" s="81"/>
      <c r="D957" s="128">
        <f>SUM(D958,)</f>
        <v>991.16</v>
      </c>
      <c r="E957" s="128">
        <f>SUM(E958,)</f>
        <v>991.15150000000006</v>
      </c>
      <c r="F957" s="163">
        <f t="shared" si="88"/>
        <v>99.999142418983823</v>
      </c>
      <c r="G957" s="58"/>
    </row>
    <row r="958" spans="1:7" ht="31.5">
      <c r="A958" s="82" t="s">
        <v>311</v>
      </c>
      <c r="B958" s="80" t="s">
        <v>449</v>
      </c>
      <c r="C958" s="81">
        <v>200</v>
      </c>
      <c r="D958" s="128">
        <f>SUM(D959,)</f>
        <v>991.16</v>
      </c>
      <c r="E958" s="128">
        <f>SUM(E959,)</f>
        <v>991.15150000000006</v>
      </c>
      <c r="F958" s="163">
        <f t="shared" si="88"/>
        <v>99.999142418983823</v>
      </c>
      <c r="G958" s="58"/>
    </row>
    <row r="959" spans="1:7" ht="31.5">
      <c r="A959" s="82" t="s">
        <v>15</v>
      </c>
      <c r="B959" s="80" t="s">
        <v>449</v>
      </c>
      <c r="C959" s="81">
        <v>240</v>
      </c>
      <c r="D959" s="128">
        <v>991.16</v>
      </c>
      <c r="E959" s="128">
        <v>991.15150000000006</v>
      </c>
      <c r="F959" s="163">
        <f t="shared" si="88"/>
        <v>99.999142418983823</v>
      </c>
      <c r="G959" s="58"/>
    </row>
    <row r="960" spans="1:7" ht="47.25">
      <c r="A960" s="82" t="s">
        <v>664</v>
      </c>
      <c r="B960" s="80" t="s">
        <v>647</v>
      </c>
      <c r="C960" s="81"/>
      <c r="D960" s="128">
        <f>SUM(D961,D965)</f>
        <v>454.39</v>
      </c>
      <c r="E960" s="128">
        <f>SUM(E961,E965)</f>
        <v>222.65109999999999</v>
      </c>
      <c r="F960" s="163">
        <f t="shared" si="88"/>
        <v>49</v>
      </c>
      <c r="G960" s="63"/>
    </row>
    <row r="961" spans="1:7" ht="63">
      <c r="A961" s="95" t="s">
        <v>655</v>
      </c>
      <c r="B961" s="80" t="s">
        <v>656</v>
      </c>
      <c r="C961" s="81"/>
      <c r="D961" s="128">
        <f t="shared" ref="D961:E963" si="91">SUM(D962)</f>
        <v>431.68</v>
      </c>
      <c r="E961" s="128">
        <f t="shared" si="91"/>
        <v>211.51849999999999</v>
      </c>
      <c r="F961" s="163">
        <f t="shared" si="88"/>
        <v>48.99891123054114</v>
      </c>
      <c r="G961" s="63"/>
    </row>
    <row r="962" spans="1:7" ht="31.5">
      <c r="A962" s="85" t="s">
        <v>28</v>
      </c>
      <c r="B962" s="80" t="s">
        <v>656</v>
      </c>
      <c r="C962" s="81">
        <v>600</v>
      </c>
      <c r="D962" s="128">
        <f t="shared" si="91"/>
        <v>431.68</v>
      </c>
      <c r="E962" s="128">
        <f t="shared" si="91"/>
        <v>211.51849999999999</v>
      </c>
      <c r="F962" s="163">
        <f t="shared" si="88"/>
        <v>48.99891123054114</v>
      </c>
      <c r="G962" s="63"/>
    </row>
    <row r="963" spans="1:7" ht="15.75">
      <c r="A963" s="85" t="s">
        <v>51</v>
      </c>
      <c r="B963" s="80" t="s">
        <v>656</v>
      </c>
      <c r="C963" s="81">
        <v>610</v>
      </c>
      <c r="D963" s="128">
        <f t="shared" si="91"/>
        <v>431.68</v>
      </c>
      <c r="E963" s="128">
        <f t="shared" si="91"/>
        <v>211.51849999999999</v>
      </c>
      <c r="F963" s="163">
        <f t="shared" si="88"/>
        <v>48.99891123054114</v>
      </c>
      <c r="G963" s="63"/>
    </row>
    <row r="964" spans="1:7" ht="15.75">
      <c r="A964" s="85" t="s">
        <v>52</v>
      </c>
      <c r="B964" s="80" t="s">
        <v>656</v>
      </c>
      <c r="C964" s="81">
        <v>612</v>
      </c>
      <c r="D964" s="128">
        <v>431.68</v>
      </c>
      <c r="E964" s="128">
        <v>211.51849999999999</v>
      </c>
      <c r="F964" s="163">
        <f t="shared" si="88"/>
        <v>48.99891123054114</v>
      </c>
      <c r="G964" s="63"/>
    </row>
    <row r="965" spans="1:7" ht="78.75">
      <c r="A965" s="95" t="s">
        <v>649</v>
      </c>
      <c r="B965" s="80" t="s">
        <v>648</v>
      </c>
      <c r="C965" s="81"/>
      <c r="D965" s="128">
        <f t="shared" ref="D965:E967" si="92">SUM(D966)</f>
        <v>22.71</v>
      </c>
      <c r="E965" s="128">
        <f t="shared" si="92"/>
        <v>11.1326</v>
      </c>
      <c r="F965" s="163">
        <f t="shared" si="88"/>
        <v>49.02069572875385</v>
      </c>
      <c r="G965" s="63"/>
    </row>
    <row r="966" spans="1:7" ht="31.5">
      <c r="A966" s="85" t="s">
        <v>28</v>
      </c>
      <c r="B966" s="80" t="s">
        <v>648</v>
      </c>
      <c r="C966" s="81">
        <v>600</v>
      </c>
      <c r="D966" s="128">
        <f t="shared" si="92"/>
        <v>22.71</v>
      </c>
      <c r="E966" s="128">
        <f t="shared" si="92"/>
        <v>11.1326</v>
      </c>
      <c r="F966" s="163">
        <f t="shared" si="88"/>
        <v>49.02069572875385</v>
      </c>
      <c r="G966" s="63"/>
    </row>
    <row r="967" spans="1:7" ht="15.75">
      <c r="A967" s="85" t="s">
        <v>51</v>
      </c>
      <c r="B967" s="80" t="s">
        <v>648</v>
      </c>
      <c r="C967" s="81">
        <v>610</v>
      </c>
      <c r="D967" s="128">
        <f t="shared" si="92"/>
        <v>22.71</v>
      </c>
      <c r="E967" s="128">
        <f t="shared" si="92"/>
        <v>11.1326</v>
      </c>
      <c r="F967" s="163">
        <f t="shared" si="88"/>
        <v>49.02069572875385</v>
      </c>
      <c r="G967" s="63"/>
    </row>
    <row r="968" spans="1:7" ht="15.75">
      <c r="A968" s="85" t="s">
        <v>52</v>
      </c>
      <c r="B968" s="80" t="s">
        <v>648</v>
      </c>
      <c r="C968" s="81">
        <v>612</v>
      </c>
      <c r="D968" s="128">
        <v>22.71</v>
      </c>
      <c r="E968" s="128">
        <v>11.1326</v>
      </c>
      <c r="F968" s="163">
        <f t="shared" si="88"/>
        <v>49.02069572875385</v>
      </c>
      <c r="G968" s="63"/>
    </row>
    <row r="969" spans="1:7" ht="82.5" customHeight="1">
      <c r="A969" s="79" t="s">
        <v>451</v>
      </c>
      <c r="B969" s="80" t="s">
        <v>452</v>
      </c>
      <c r="C969" s="104"/>
      <c r="D969" s="128">
        <f>SUM(D970,D984,D993)</f>
        <v>35685.040000000001</v>
      </c>
      <c r="E969" s="128">
        <f>SUM(E970,E993+E984)</f>
        <v>34673.825100000002</v>
      </c>
      <c r="F969" s="163">
        <f t="shared" si="88"/>
        <v>97.166277801566153</v>
      </c>
      <c r="G969" s="58"/>
    </row>
    <row r="970" spans="1:7" ht="15.75">
      <c r="A970" s="98" t="s">
        <v>133</v>
      </c>
      <c r="B970" s="80" t="s">
        <v>453</v>
      </c>
      <c r="C970" s="104"/>
      <c r="D970" s="128">
        <f>SUM(D971,D976,D980)</f>
        <v>32937.5</v>
      </c>
      <c r="E970" s="128">
        <f>SUM(E971,E976,E980)</f>
        <v>32797.215100000001</v>
      </c>
      <c r="F970" s="163">
        <f t="shared" si="88"/>
        <v>99.574087590132834</v>
      </c>
      <c r="G970" s="58"/>
    </row>
    <row r="971" spans="1:7" ht="31.5">
      <c r="A971" s="98" t="s">
        <v>135</v>
      </c>
      <c r="B971" s="80" t="s">
        <v>454</v>
      </c>
      <c r="C971" s="81"/>
      <c r="D971" s="128">
        <f>SUM(D972)</f>
        <v>31702.5</v>
      </c>
      <c r="E971" s="128">
        <f>SUM(E972)</f>
        <v>31562.215100000001</v>
      </c>
      <c r="F971" s="163">
        <f t="shared" si="88"/>
        <v>99.557495781089827</v>
      </c>
      <c r="G971" s="58"/>
    </row>
    <row r="972" spans="1:7" ht="31.5">
      <c r="A972" s="85" t="s">
        <v>28</v>
      </c>
      <c r="B972" s="80" t="s">
        <v>454</v>
      </c>
      <c r="C972" s="77">
        <v>600</v>
      </c>
      <c r="D972" s="128">
        <f>SUM(D973)</f>
        <v>31702.5</v>
      </c>
      <c r="E972" s="128">
        <f>SUM(E973)</f>
        <v>31562.215100000001</v>
      </c>
      <c r="F972" s="163">
        <f t="shared" si="88"/>
        <v>99.557495781089827</v>
      </c>
      <c r="G972" s="58"/>
    </row>
    <row r="973" spans="1:7" ht="15.75">
      <c r="A973" s="85" t="s">
        <v>51</v>
      </c>
      <c r="B973" s="80" t="s">
        <v>454</v>
      </c>
      <c r="C973" s="77">
        <v>610</v>
      </c>
      <c r="D973" s="128">
        <f>SUM(D974,D975)</f>
        <v>31702.5</v>
      </c>
      <c r="E973" s="128">
        <f>SUM(E974,E975)</f>
        <v>31562.215100000001</v>
      </c>
      <c r="F973" s="163">
        <f t="shared" si="88"/>
        <v>99.557495781089827</v>
      </c>
      <c r="G973" s="58"/>
    </row>
    <row r="974" spans="1:7" ht="47.25">
      <c r="A974" s="85" t="s">
        <v>57</v>
      </c>
      <c r="B974" s="80" t="s">
        <v>454</v>
      </c>
      <c r="C974" s="77">
        <v>611</v>
      </c>
      <c r="D974" s="128">
        <v>29472.22</v>
      </c>
      <c r="E974" s="128">
        <v>29406.132570000002</v>
      </c>
      <c r="F974" s="163">
        <f t="shared" si="88"/>
        <v>99.775763651329967</v>
      </c>
      <c r="G974" s="58"/>
    </row>
    <row r="975" spans="1:7" ht="15.75">
      <c r="A975" s="85" t="s">
        <v>52</v>
      </c>
      <c r="B975" s="80" t="s">
        <v>454</v>
      </c>
      <c r="C975" s="77">
        <v>612</v>
      </c>
      <c r="D975" s="128">
        <v>2230.2800000000002</v>
      </c>
      <c r="E975" s="128">
        <v>2156.0825300000001</v>
      </c>
      <c r="F975" s="163">
        <f t="shared" si="88"/>
        <v>96.673176910522443</v>
      </c>
      <c r="G975" s="63"/>
    </row>
    <row r="976" spans="1:7" ht="15.75">
      <c r="A976" s="98" t="s">
        <v>704</v>
      </c>
      <c r="B976" s="80" t="s">
        <v>705</v>
      </c>
      <c r="C976" s="81"/>
      <c r="D976" s="78">
        <f>SUM(D977)</f>
        <v>1173</v>
      </c>
      <c r="E976" s="128">
        <f t="shared" ref="E976:E978" si="93">SUM(E977)</f>
        <v>1173</v>
      </c>
      <c r="F976" s="163">
        <f t="shared" si="88"/>
        <v>100</v>
      </c>
      <c r="G976" s="63"/>
    </row>
    <row r="977" spans="1:7" ht="31.5">
      <c r="A977" s="85" t="s">
        <v>28</v>
      </c>
      <c r="B977" s="80" t="s">
        <v>705</v>
      </c>
      <c r="C977" s="77">
        <v>600</v>
      </c>
      <c r="D977" s="78">
        <f>SUM(D978)</f>
        <v>1173</v>
      </c>
      <c r="E977" s="128">
        <f t="shared" si="93"/>
        <v>1173</v>
      </c>
      <c r="F977" s="163">
        <f t="shared" si="88"/>
        <v>100</v>
      </c>
      <c r="G977" s="63"/>
    </row>
    <row r="978" spans="1:7" ht="15.75">
      <c r="A978" s="85" t="s">
        <v>51</v>
      </c>
      <c r="B978" s="80" t="s">
        <v>705</v>
      </c>
      <c r="C978" s="77">
        <v>610</v>
      </c>
      <c r="D978" s="78">
        <f>SUM(D979,)</f>
        <v>1173</v>
      </c>
      <c r="E978" s="128">
        <f t="shared" si="93"/>
        <v>1173</v>
      </c>
      <c r="F978" s="163">
        <f t="shared" si="88"/>
        <v>100</v>
      </c>
      <c r="G978" s="63"/>
    </row>
    <row r="979" spans="1:7" ht="47.25">
      <c r="A979" s="85" t="s">
        <v>57</v>
      </c>
      <c r="B979" s="80" t="s">
        <v>705</v>
      </c>
      <c r="C979" s="77">
        <v>611</v>
      </c>
      <c r="D979" s="78">
        <v>1173</v>
      </c>
      <c r="E979" s="78">
        <v>1173</v>
      </c>
      <c r="F979" s="163">
        <f t="shared" si="88"/>
        <v>100</v>
      </c>
      <c r="G979" s="63"/>
    </row>
    <row r="980" spans="1:7" ht="31.5">
      <c r="A980" s="98" t="s">
        <v>706</v>
      </c>
      <c r="B980" s="80" t="s">
        <v>707</v>
      </c>
      <c r="C980" s="81"/>
      <c r="D980" s="78">
        <f>SUM(D981)</f>
        <v>62</v>
      </c>
      <c r="E980" s="128">
        <f t="shared" ref="E980:E982" si="94">SUM(E981)</f>
        <v>62</v>
      </c>
      <c r="F980" s="163">
        <f t="shared" si="88"/>
        <v>100</v>
      </c>
      <c r="G980" s="63"/>
    </row>
    <row r="981" spans="1:7" ht="31.5">
      <c r="A981" s="85" t="s">
        <v>28</v>
      </c>
      <c r="B981" s="80" t="s">
        <v>707</v>
      </c>
      <c r="C981" s="77">
        <v>600</v>
      </c>
      <c r="D981" s="78">
        <f>SUM(D982)</f>
        <v>62</v>
      </c>
      <c r="E981" s="128">
        <f t="shared" si="94"/>
        <v>62</v>
      </c>
      <c r="F981" s="163">
        <f t="shared" si="88"/>
        <v>100</v>
      </c>
      <c r="G981" s="63"/>
    </row>
    <row r="982" spans="1:7" ht="15.75">
      <c r="A982" s="85" t="s">
        <v>51</v>
      </c>
      <c r="B982" s="80" t="s">
        <v>707</v>
      </c>
      <c r="C982" s="77">
        <v>610</v>
      </c>
      <c r="D982" s="78">
        <f>SUM(D983,)</f>
        <v>62</v>
      </c>
      <c r="E982" s="128">
        <f t="shared" si="94"/>
        <v>62</v>
      </c>
      <c r="F982" s="163">
        <f t="shared" si="88"/>
        <v>100</v>
      </c>
      <c r="G982" s="63"/>
    </row>
    <row r="983" spans="1:7" ht="47.25">
      <c r="A983" s="85" t="s">
        <v>57</v>
      </c>
      <c r="B983" s="80" t="s">
        <v>707</v>
      </c>
      <c r="C983" s="77">
        <v>611</v>
      </c>
      <c r="D983" s="78">
        <v>62</v>
      </c>
      <c r="E983" s="78">
        <v>62</v>
      </c>
      <c r="F983" s="163">
        <f t="shared" si="88"/>
        <v>100</v>
      </c>
      <c r="G983" s="63"/>
    </row>
    <row r="984" spans="1:7" ht="15.75">
      <c r="A984" s="85" t="s">
        <v>708</v>
      </c>
      <c r="B984" s="80" t="s">
        <v>709</v>
      </c>
      <c r="C984" s="77"/>
      <c r="D984" s="78">
        <f>SUM(D985,D989)</f>
        <v>1179</v>
      </c>
      <c r="E984" s="78">
        <f>SUM(E985,E989)</f>
        <v>308.07</v>
      </c>
      <c r="F984" s="163">
        <f t="shared" si="88"/>
        <v>26.129770992366414</v>
      </c>
      <c r="G984" s="63"/>
    </row>
    <row r="985" spans="1:7" ht="47.25">
      <c r="A985" s="85" t="s">
        <v>710</v>
      </c>
      <c r="B985" s="80" t="s">
        <v>711</v>
      </c>
      <c r="C985" s="77"/>
      <c r="D985" s="156">
        <f t="shared" ref="D985:E987" si="95">SUM(D986)</f>
        <v>834</v>
      </c>
      <c r="E985" s="156">
        <f t="shared" si="95"/>
        <v>0</v>
      </c>
      <c r="F985" s="163">
        <f t="shared" si="88"/>
        <v>0</v>
      </c>
      <c r="G985" s="63"/>
    </row>
    <row r="986" spans="1:7" ht="31.5">
      <c r="A986" s="85" t="s">
        <v>28</v>
      </c>
      <c r="B986" s="80" t="s">
        <v>711</v>
      </c>
      <c r="C986" s="77">
        <v>600</v>
      </c>
      <c r="D986" s="156">
        <f t="shared" si="95"/>
        <v>834</v>
      </c>
      <c r="E986" s="156">
        <f t="shared" si="95"/>
        <v>0</v>
      </c>
      <c r="F986" s="163">
        <f t="shared" si="88"/>
        <v>0</v>
      </c>
      <c r="G986" s="63"/>
    </row>
    <row r="987" spans="1:7" ht="15.75">
      <c r="A987" s="85" t="s">
        <v>51</v>
      </c>
      <c r="B987" s="80" t="s">
        <v>711</v>
      </c>
      <c r="C987" s="77">
        <v>610</v>
      </c>
      <c r="D987" s="156">
        <f t="shared" si="95"/>
        <v>834</v>
      </c>
      <c r="E987" s="156">
        <f t="shared" si="95"/>
        <v>0</v>
      </c>
      <c r="F987" s="163">
        <f t="shared" si="88"/>
        <v>0</v>
      </c>
      <c r="G987" s="63"/>
    </row>
    <row r="988" spans="1:7" ht="15.75">
      <c r="A988" s="85" t="s">
        <v>52</v>
      </c>
      <c r="B988" s="80" t="s">
        <v>711</v>
      </c>
      <c r="C988" s="77">
        <v>612</v>
      </c>
      <c r="D988" s="78">
        <v>834</v>
      </c>
      <c r="E988" s="128">
        <v>0</v>
      </c>
      <c r="F988" s="163">
        <f t="shared" si="88"/>
        <v>0</v>
      </c>
      <c r="G988" s="63"/>
    </row>
    <row r="989" spans="1:7" ht="47.25">
      <c r="A989" s="85" t="s">
        <v>712</v>
      </c>
      <c r="B989" s="80" t="s">
        <v>713</v>
      </c>
      <c r="C989" s="77"/>
      <c r="D989" s="156">
        <f t="shared" ref="D989:E991" si="96">SUM(D990)</f>
        <v>345</v>
      </c>
      <c r="E989" s="156">
        <f t="shared" si="96"/>
        <v>308.07</v>
      </c>
      <c r="F989" s="163">
        <f t="shared" si="88"/>
        <v>89.295652173913041</v>
      </c>
      <c r="G989" s="63"/>
    </row>
    <row r="990" spans="1:7" ht="31.5">
      <c r="A990" s="85" t="s">
        <v>28</v>
      </c>
      <c r="B990" s="80" t="s">
        <v>713</v>
      </c>
      <c r="C990" s="77">
        <v>600</v>
      </c>
      <c r="D990" s="156">
        <f t="shared" si="96"/>
        <v>345</v>
      </c>
      <c r="E990" s="156">
        <f t="shared" si="96"/>
        <v>308.07</v>
      </c>
      <c r="F990" s="163">
        <f t="shared" si="88"/>
        <v>89.295652173913041</v>
      </c>
      <c r="G990" s="63"/>
    </row>
    <row r="991" spans="1:7" ht="15.75">
      <c r="A991" s="85" t="s">
        <v>51</v>
      </c>
      <c r="B991" s="80" t="s">
        <v>713</v>
      </c>
      <c r="C991" s="77">
        <v>610</v>
      </c>
      <c r="D991" s="156">
        <f t="shared" si="96"/>
        <v>345</v>
      </c>
      <c r="E991" s="156">
        <f t="shared" si="96"/>
        <v>308.07</v>
      </c>
      <c r="F991" s="163">
        <f t="shared" si="88"/>
        <v>89.295652173913041</v>
      </c>
      <c r="G991" s="63"/>
    </row>
    <row r="992" spans="1:7" ht="15.75">
      <c r="A992" s="85" t="s">
        <v>52</v>
      </c>
      <c r="B992" s="80" t="s">
        <v>713</v>
      </c>
      <c r="C992" s="77">
        <v>612</v>
      </c>
      <c r="D992" s="78">
        <v>345</v>
      </c>
      <c r="E992" s="128">
        <v>308.07</v>
      </c>
      <c r="F992" s="163">
        <f t="shared" si="88"/>
        <v>89.295652173913041</v>
      </c>
      <c r="G992" s="63"/>
    </row>
    <row r="993" spans="1:7" ht="15.75">
      <c r="A993" s="98" t="s">
        <v>136</v>
      </c>
      <c r="B993" s="80" t="s">
        <v>455</v>
      </c>
      <c r="C993" s="77"/>
      <c r="D993" s="128">
        <f>SUM(D994)</f>
        <v>1568.54</v>
      </c>
      <c r="E993" s="128">
        <f>SUM(E994)</f>
        <v>1568.54</v>
      </c>
      <c r="F993" s="163">
        <f t="shared" si="88"/>
        <v>100</v>
      </c>
      <c r="G993" s="58"/>
    </row>
    <row r="994" spans="1:7" ht="31.5">
      <c r="A994" s="98" t="s">
        <v>135</v>
      </c>
      <c r="B994" s="80" t="s">
        <v>456</v>
      </c>
      <c r="C994" s="93"/>
      <c r="D994" s="128">
        <f>SUM(D995,D997,D999,)</f>
        <v>1568.54</v>
      </c>
      <c r="E994" s="128">
        <f>SUM(E995,E997,E999,)</f>
        <v>1568.54</v>
      </c>
      <c r="F994" s="163">
        <f t="shared" si="88"/>
        <v>100</v>
      </c>
      <c r="G994" s="58"/>
    </row>
    <row r="995" spans="1:7" ht="63">
      <c r="A995" s="82" t="s">
        <v>43</v>
      </c>
      <c r="B995" s="80" t="s">
        <v>456</v>
      </c>
      <c r="C995" s="81">
        <v>100</v>
      </c>
      <c r="D995" s="128">
        <f>SUM(D996)</f>
        <v>1240.8</v>
      </c>
      <c r="E995" s="128">
        <f>SUM(E996)</f>
        <v>1240.8</v>
      </c>
      <c r="F995" s="163">
        <f t="shared" si="88"/>
        <v>100</v>
      </c>
      <c r="G995" s="58"/>
    </row>
    <row r="996" spans="1:7" ht="15.75">
      <c r="A996" s="82" t="s">
        <v>44</v>
      </c>
      <c r="B996" s="80" t="s">
        <v>456</v>
      </c>
      <c r="C996" s="81">
        <v>110</v>
      </c>
      <c r="D996" s="128">
        <v>1240.8</v>
      </c>
      <c r="E996" s="128">
        <v>1240.8</v>
      </c>
      <c r="F996" s="163">
        <f t="shared" si="88"/>
        <v>100</v>
      </c>
      <c r="G996" s="58"/>
    </row>
    <row r="997" spans="1:7" ht="31.5">
      <c r="A997" s="82" t="s">
        <v>311</v>
      </c>
      <c r="B997" s="80" t="s">
        <v>456</v>
      </c>
      <c r="C997" s="81">
        <v>200</v>
      </c>
      <c r="D997" s="128">
        <f>SUM(D998)</f>
        <v>327.32</v>
      </c>
      <c r="E997" s="128">
        <f>SUM(E998)</f>
        <v>327.32</v>
      </c>
      <c r="F997" s="163">
        <f t="shared" si="88"/>
        <v>100</v>
      </c>
      <c r="G997" s="58"/>
    </row>
    <row r="998" spans="1:7" ht="31.5">
      <c r="A998" s="82" t="s">
        <v>15</v>
      </c>
      <c r="B998" s="80" t="s">
        <v>456</v>
      </c>
      <c r="C998" s="81">
        <v>240</v>
      </c>
      <c r="D998" s="128">
        <v>327.32</v>
      </c>
      <c r="E998" s="128">
        <v>327.32</v>
      </c>
      <c r="F998" s="163">
        <f t="shared" si="88"/>
        <v>100</v>
      </c>
      <c r="G998" s="58"/>
    </row>
    <row r="999" spans="1:7" ht="15.75">
      <c r="A999" s="82" t="s">
        <v>7</v>
      </c>
      <c r="B999" s="80" t="s">
        <v>456</v>
      </c>
      <c r="C999" s="81">
        <v>800</v>
      </c>
      <c r="D999" s="128">
        <f>SUM(D1000)</f>
        <v>0.42</v>
      </c>
      <c r="E999" s="128">
        <f>SUM(E1000)</f>
        <v>0.42</v>
      </c>
      <c r="F999" s="163">
        <f t="shared" si="88"/>
        <v>100</v>
      </c>
      <c r="G999" s="58"/>
    </row>
    <row r="1000" spans="1:7" ht="15.75">
      <c r="A1000" s="82" t="s">
        <v>46</v>
      </c>
      <c r="B1000" s="80" t="s">
        <v>456</v>
      </c>
      <c r="C1000" s="81">
        <v>850</v>
      </c>
      <c r="D1000" s="128">
        <v>0.42</v>
      </c>
      <c r="E1000" s="128">
        <v>0.42</v>
      </c>
      <c r="F1000" s="163">
        <f t="shared" si="88"/>
        <v>100</v>
      </c>
      <c r="G1000" s="58"/>
    </row>
    <row r="1001" spans="1:7" ht="15.75">
      <c r="A1001" s="119" t="s">
        <v>291</v>
      </c>
      <c r="B1001" s="80"/>
      <c r="C1001" s="81"/>
      <c r="D1001" s="122">
        <f>SUM(D11,D41,D121,D275,D369,D450,D472,D526,D568,D576,D589,D658,D893,D919,D937)</f>
        <v>2737727.0099999993</v>
      </c>
      <c r="E1001" s="122">
        <f>SUM(E11,E41,E121,E275,E369,E450,E472,E526,E568,E576,E589,E658,E893,E919,E937)</f>
        <v>2680775.15466</v>
      </c>
      <c r="F1001" s="162">
        <f t="shared" si="88"/>
        <v>97.91973943596372</v>
      </c>
      <c r="G1001" s="12"/>
    </row>
    <row r="1002" spans="1:7" ht="31.5">
      <c r="A1002" s="82" t="s">
        <v>292</v>
      </c>
      <c r="B1002" s="86" t="s">
        <v>293</v>
      </c>
      <c r="C1002" s="94"/>
      <c r="D1002" s="129">
        <f>SUM(D1003,D1010,D1013)</f>
        <v>8986.6500000000015</v>
      </c>
      <c r="E1002" s="129">
        <f>SUM(E1003,E1010,E1013)</f>
        <v>8867.2272600000015</v>
      </c>
      <c r="F1002" s="163">
        <f t="shared" si="88"/>
        <v>98.671109479060604</v>
      </c>
      <c r="G1002" s="59"/>
    </row>
    <row r="1003" spans="1:7" ht="15.75">
      <c r="A1003" s="83" t="s">
        <v>294</v>
      </c>
      <c r="B1003" s="86" t="s">
        <v>295</v>
      </c>
      <c r="C1003" s="94"/>
      <c r="D1003" s="129">
        <f>SUM(D1004,D1006,D1008)</f>
        <v>5227.46</v>
      </c>
      <c r="E1003" s="129">
        <f>SUM(E1004,E1006,E1008)</f>
        <v>5223.8684700000003</v>
      </c>
      <c r="F1003" s="163">
        <f t="shared" si="88"/>
        <v>99.931294930999002</v>
      </c>
      <c r="G1003" s="59"/>
    </row>
    <row r="1004" spans="1:7" ht="63">
      <c r="A1004" s="82" t="s">
        <v>43</v>
      </c>
      <c r="B1004" s="86" t="s">
        <v>295</v>
      </c>
      <c r="C1004" s="81">
        <v>100</v>
      </c>
      <c r="D1004" s="129">
        <f>SUM(D1005)</f>
        <v>4358.6499999999996</v>
      </c>
      <c r="E1004" s="129">
        <f>SUM(E1005)</f>
        <v>4358.64732</v>
      </c>
      <c r="F1004" s="163">
        <f t="shared" si="88"/>
        <v>99.999938513071712</v>
      </c>
      <c r="G1004" s="59"/>
    </row>
    <row r="1005" spans="1:7" ht="31.5">
      <c r="A1005" s="82" t="s">
        <v>62</v>
      </c>
      <c r="B1005" s="86" t="s">
        <v>295</v>
      </c>
      <c r="C1005" s="81">
        <v>120</v>
      </c>
      <c r="D1005" s="133">
        <v>4358.6499999999996</v>
      </c>
      <c r="E1005" s="133">
        <v>4358.64732</v>
      </c>
      <c r="F1005" s="163">
        <f t="shared" si="88"/>
        <v>99.999938513071712</v>
      </c>
      <c r="G1005" s="61"/>
    </row>
    <row r="1006" spans="1:7" ht="31.5">
      <c r="A1006" s="82" t="s">
        <v>311</v>
      </c>
      <c r="B1006" s="86" t="s">
        <v>295</v>
      </c>
      <c r="C1006" s="81">
        <v>200</v>
      </c>
      <c r="D1006" s="129">
        <f>SUM(D1007)</f>
        <v>868.5</v>
      </c>
      <c r="E1006" s="129">
        <f>SUM(E1007)</f>
        <v>864.91115000000002</v>
      </c>
      <c r="F1006" s="163">
        <f t="shared" si="88"/>
        <v>99.586776050662067</v>
      </c>
      <c r="G1006" s="59"/>
    </row>
    <row r="1007" spans="1:7" ht="31.5">
      <c r="A1007" s="82" t="s">
        <v>15</v>
      </c>
      <c r="B1007" s="86" t="s">
        <v>295</v>
      </c>
      <c r="C1007" s="81">
        <v>240</v>
      </c>
      <c r="D1007" s="133">
        <v>868.5</v>
      </c>
      <c r="E1007" s="133">
        <v>864.91115000000002</v>
      </c>
      <c r="F1007" s="163">
        <f t="shared" ref="F1007:F1031" si="97">SUM(E1007/D1007*100)</f>
        <v>99.586776050662067</v>
      </c>
      <c r="G1007" s="61"/>
    </row>
    <row r="1008" spans="1:7" ht="15.75">
      <c r="A1008" s="82" t="s">
        <v>7</v>
      </c>
      <c r="B1008" s="86" t="s">
        <v>295</v>
      </c>
      <c r="C1008" s="81">
        <v>800</v>
      </c>
      <c r="D1008" s="128">
        <f>SUM(D1009)</f>
        <v>0.31</v>
      </c>
      <c r="E1008" s="128">
        <f>SUM(E1009)</f>
        <v>0.31</v>
      </c>
      <c r="F1008" s="163">
        <f t="shared" si="97"/>
        <v>100</v>
      </c>
      <c r="G1008" s="58"/>
    </row>
    <row r="1009" spans="1:8" ht="15.75">
      <c r="A1009" s="82" t="s">
        <v>46</v>
      </c>
      <c r="B1009" s="86" t="s">
        <v>295</v>
      </c>
      <c r="C1009" s="81">
        <v>850</v>
      </c>
      <c r="D1009" s="128">
        <v>0.31</v>
      </c>
      <c r="E1009" s="128">
        <v>0.31</v>
      </c>
      <c r="F1009" s="163">
        <f t="shared" si="97"/>
        <v>100</v>
      </c>
      <c r="G1009" s="58"/>
    </row>
    <row r="1010" spans="1:8" ht="15.75">
      <c r="A1010" s="82" t="s">
        <v>296</v>
      </c>
      <c r="B1010" s="86" t="s">
        <v>297</v>
      </c>
      <c r="C1010" s="81"/>
      <c r="D1010" s="128">
        <f>SUM(D1011)</f>
        <v>1982.9</v>
      </c>
      <c r="E1010" s="128">
        <f>SUM(E1011)</f>
        <v>1867.0775699999999</v>
      </c>
      <c r="F1010" s="163">
        <f t="shared" si="97"/>
        <v>94.158937414897366</v>
      </c>
      <c r="G1010" s="58"/>
    </row>
    <row r="1011" spans="1:8" ht="63">
      <c r="A1011" s="82" t="s">
        <v>43</v>
      </c>
      <c r="B1011" s="86" t="s">
        <v>297</v>
      </c>
      <c r="C1011" s="81">
        <v>100</v>
      </c>
      <c r="D1011" s="128">
        <f>SUM(D1012)</f>
        <v>1982.9</v>
      </c>
      <c r="E1011" s="128">
        <f>SUM(E1012)</f>
        <v>1867.0775699999999</v>
      </c>
      <c r="F1011" s="163">
        <f t="shared" si="97"/>
        <v>94.158937414897366</v>
      </c>
      <c r="G1011" s="58"/>
    </row>
    <row r="1012" spans="1:8" ht="31.5">
      <c r="A1012" s="82" t="s">
        <v>62</v>
      </c>
      <c r="B1012" s="86" t="s">
        <v>297</v>
      </c>
      <c r="C1012" s="81">
        <v>120</v>
      </c>
      <c r="D1012" s="129">
        <v>1982.9</v>
      </c>
      <c r="E1012" s="129">
        <v>1867.0775699999999</v>
      </c>
      <c r="F1012" s="163">
        <f t="shared" si="97"/>
        <v>94.158937414897366</v>
      </c>
      <c r="G1012" s="59"/>
    </row>
    <row r="1013" spans="1:8" ht="15.75">
      <c r="A1013" s="82" t="s">
        <v>298</v>
      </c>
      <c r="B1013" s="86" t="s">
        <v>299</v>
      </c>
      <c r="C1013" s="81"/>
      <c r="D1013" s="128">
        <f>SUM(D1014)</f>
        <v>1776.29</v>
      </c>
      <c r="E1013" s="128">
        <f>SUM(E1014)</f>
        <v>1776.2812200000001</v>
      </c>
      <c r="F1013" s="163">
        <f t="shared" si="97"/>
        <v>99.999505711342181</v>
      </c>
      <c r="G1013" s="58"/>
    </row>
    <row r="1014" spans="1:8" ht="63">
      <c r="A1014" s="82" t="s">
        <v>43</v>
      </c>
      <c r="B1014" s="86" t="s">
        <v>299</v>
      </c>
      <c r="C1014" s="81">
        <v>100</v>
      </c>
      <c r="D1014" s="128">
        <f>SUM(D1015)</f>
        <v>1776.29</v>
      </c>
      <c r="E1014" s="128">
        <f>SUM(E1015)</f>
        <v>1776.2812200000001</v>
      </c>
      <c r="F1014" s="163">
        <f t="shared" si="97"/>
        <v>99.999505711342181</v>
      </c>
      <c r="G1014" s="58"/>
    </row>
    <row r="1015" spans="1:8" ht="31.5">
      <c r="A1015" s="82" t="s">
        <v>62</v>
      </c>
      <c r="B1015" s="86" t="s">
        <v>299</v>
      </c>
      <c r="C1015" s="81">
        <v>120</v>
      </c>
      <c r="D1015" s="128">
        <v>1776.29</v>
      </c>
      <c r="E1015" s="128">
        <v>1776.2812200000001</v>
      </c>
      <c r="F1015" s="163">
        <f t="shared" si="97"/>
        <v>99.999505711342181</v>
      </c>
      <c r="G1015" s="58"/>
    </row>
    <row r="1016" spans="1:8" ht="15.75">
      <c r="A1016" s="101" t="s">
        <v>300</v>
      </c>
      <c r="B1016" s="86" t="s">
        <v>301</v>
      </c>
      <c r="C1016" s="87"/>
      <c r="D1016" s="128">
        <f>SUM(D1017,D1020,D1023,D1026)</f>
        <v>6089.56</v>
      </c>
      <c r="E1016" s="128">
        <f>SUM(E1017,E1020,E1023,E1026)</f>
        <v>6089.5550800000001</v>
      </c>
      <c r="F1016" s="163">
        <f t="shared" si="97"/>
        <v>99.999919205985321</v>
      </c>
      <c r="G1016" s="58"/>
    </row>
    <row r="1017" spans="1:8" ht="31.5">
      <c r="A1017" s="79" t="s">
        <v>120</v>
      </c>
      <c r="B1017" s="86" t="s">
        <v>302</v>
      </c>
      <c r="C1017" s="81"/>
      <c r="D1017" s="128">
        <f t="shared" ref="D1017:E1018" si="98">SUM(D1018)</f>
        <v>158.46</v>
      </c>
      <c r="E1017" s="128">
        <f t="shared" si="98"/>
        <v>158.45508000000001</v>
      </c>
      <c r="F1017" s="163">
        <f t="shared" si="97"/>
        <v>99.996895115486566</v>
      </c>
      <c r="G1017" s="58"/>
      <c r="H1017" s="58"/>
    </row>
    <row r="1018" spans="1:8" ht="15.75">
      <c r="A1018" s="103" t="s">
        <v>121</v>
      </c>
      <c r="B1018" s="86" t="s">
        <v>302</v>
      </c>
      <c r="C1018" s="81">
        <v>300</v>
      </c>
      <c r="D1018" s="128">
        <f t="shared" si="98"/>
        <v>158.46</v>
      </c>
      <c r="E1018" s="128">
        <f t="shared" si="98"/>
        <v>158.45508000000001</v>
      </c>
      <c r="F1018" s="163">
        <f t="shared" si="97"/>
        <v>99.996895115486566</v>
      </c>
      <c r="G1018" s="58"/>
      <c r="H1018" s="58"/>
    </row>
    <row r="1019" spans="1:8" ht="31.5">
      <c r="A1019" s="82" t="s">
        <v>123</v>
      </c>
      <c r="B1019" s="86" t="s">
        <v>302</v>
      </c>
      <c r="C1019" s="81">
        <v>321</v>
      </c>
      <c r="D1019" s="133">
        <v>158.46</v>
      </c>
      <c r="E1019" s="133">
        <v>158.45508000000001</v>
      </c>
      <c r="F1019" s="163">
        <f t="shared" si="97"/>
        <v>99.996895115486566</v>
      </c>
      <c r="G1019" s="61"/>
      <c r="H1019" s="61"/>
    </row>
    <row r="1020" spans="1:8" ht="15.75">
      <c r="A1020" s="79" t="s">
        <v>458</v>
      </c>
      <c r="B1020" s="86" t="s">
        <v>459</v>
      </c>
      <c r="C1020" s="81"/>
      <c r="D1020" s="128">
        <f>SUM(D1021)</f>
        <v>474.9</v>
      </c>
      <c r="E1020" s="128">
        <f>SUM(E1021)</f>
        <v>474.9</v>
      </c>
      <c r="F1020" s="163">
        <f t="shared" si="97"/>
        <v>100</v>
      </c>
      <c r="G1020" s="58"/>
    </row>
    <row r="1021" spans="1:8" ht="31.5">
      <c r="A1021" s="82" t="s">
        <v>311</v>
      </c>
      <c r="B1021" s="86" t="s">
        <v>459</v>
      </c>
      <c r="C1021" s="81">
        <v>200</v>
      </c>
      <c r="D1021" s="128">
        <f>SUM(D1022)</f>
        <v>474.9</v>
      </c>
      <c r="E1021" s="128">
        <f>SUM(E1022)</f>
        <v>474.9</v>
      </c>
      <c r="F1021" s="163">
        <f t="shared" si="97"/>
        <v>100</v>
      </c>
      <c r="G1021" s="58"/>
    </row>
    <row r="1022" spans="1:8" ht="31.5">
      <c r="A1022" s="82" t="s">
        <v>15</v>
      </c>
      <c r="B1022" s="86" t="s">
        <v>459</v>
      </c>
      <c r="C1022" s="81">
        <v>240</v>
      </c>
      <c r="D1022" s="129">
        <v>474.9</v>
      </c>
      <c r="E1022" s="129">
        <v>474.9</v>
      </c>
      <c r="F1022" s="163">
        <f t="shared" si="97"/>
        <v>100</v>
      </c>
      <c r="G1022" s="59"/>
    </row>
    <row r="1023" spans="1:8" ht="31.5">
      <c r="A1023" s="83" t="s">
        <v>303</v>
      </c>
      <c r="B1023" s="86" t="s">
        <v>304</v>
      </c>
      <c r="C1023" s="81"/>
      <c r="D1023" s="128">
        <f t="shared" ref="D1023:E1024" si="99">SUM(D1024)</f>
        <v>121.2</v>
      </c>
      <c r="E1023" s="128">
        <f t="shared" si="99"/>
        <v>121.2</v>
      </c>
      <c r="F1023" s="163">
        <f t="shared" si="97"/>
        <v>100</v>
      </c>
      <c r="G1023" s="58"/>
    </row>
    <row r="1024" spans="1:8" ht="31.5">
      <c r="A1024" s="82" t="s">
        <v>311</v>
      </c>
      <c r="B1024" s="86" t="s">
        <v>304</v>
      </c>
      <c r="C1024" s="81">
        <v>200</v>
      </c>
      <c r="D1024" s="128">
        <f t="shared" si="99"/>
        <v>121.2</v>
      </c>
      <c r="E1024" s="128">
        <f t="shared" si="99"/>
        <v>121.2</v>
      </c>
      <c r="F1024" s="163">
        <f t="shared" si="97"/>
        <v>100</v>
      </c>
      <c r="G1024" s="58"/>
    </row>
    <row r="1025" spans="1:7" ht="31.5">
      <c r="A1025" s="82" t="s">
        <v>15</v>
      </c>
      <c r="B1025" s="86" t="s">
        <v>304</v>
      </c>
      <c r="C1025" s="81">
        <v>240</v>
      </c>
      <c r="D1025" s="128">
        <v>121.2</v>
      </c>
      <c r="E1025" s="128">
        <v>121.2</v>
      </c>
      <c r="F1025" s="163">
        <f t="shared" si="97"/>
        <v>100</v>
      </c>
      <c r="G1025" s="58"/>
    </row>
    <row r="1026" spans="1:7" ht="31.5">
      <c r="A1026" s="101" t="s">
        <v>305</v>
      </c>
      <c r="B1026" s="86" t="s">
        <v>457</v>
      </c>
      <c r="C1026" s="81"/>
      <c r="D1026" s="128">
        <f t="shared" ref="D1026:E1027" si="100">SUM(D1027)</f>
        <v>5335</v>
      </c>
      <c r="E1026" s="128">
        <f t="shared" si="100"/>
        <v>5335</v>
      </c>
      <c r="F1026" s="163">
        <f t="shared" si="97"/>
        <v>100</v>
      </c>
      <c r="G1026" s="58"/>
    </row>
    <row r="1027" spans="1:7" ht="63">
      <c r="A1027" s="82" t="s">
        <v>43</v>
      </c>
      <c r="B1027" s="86" t="s">
        <v>457</v>
      </c>
      <c r="C1027" s="81">
        <v>100</v>
      </c>
      <c r="D1027" s="128">
        <f t="shared" si="100"/>
        <v>5335</v>
      </c>
      <c r="E1027" s="128">
        <f t="shared" si="100"/>
        <v>5335</v>
      </c>
      <c r="F1027" s="163">
        <f t="shared" si="97"/>
        <v>100</v>
      </c>
      <c r="G1027" s="58"/>
    </row>
    <row r="1028" spans="1:7" ht="31.5">
      <c r="A1028" s="82" t="s">
        <v>62</v>
      </c>
      <c r="B1028" s="86" t="s">
        <v>457</v>
      </c>
      <c r="C1028" s="81">
        <v>120</v>
      </c>
      <c r="D1028" s="128">
        <v>5335</v>
      </c>
      <c r="E1028" s="128">
        <v>5335</v>
      </c>
      <c r="F1028" s="163">
        <f t="shared" si="97"/>
        <v>100</v>
      </c>
      <c r="G1028" s="58"/>
    </row>
    <row r="1029" spans="1:7" ht="15.75">
      <c r="A1029" s="83" t="s">
        <v>186</v>
      </c>
      <c r="B1029" s="86" t="s">
        <v>457</v>
      </c>
      <c r="C1029" s="81">
        <v>120</v>
      </c>
      <c r="D1029" s="128">
        <v>5335</v>
      </c>
      <c r="E1029" s="128">
        <v>5335</v>
      </c>
      <c r="F1029" s="163">
        <f t="shared" si="97"/>
        <v>100</v>
      </c>
      <c r="G1029" s="58"/>
    </row>
    <row r="1030" spans="1:7" ht="15.75">
      <c r="A1030" s="120" t="s">
        <v>306</v>
      </c>
      <c r="B1030" s="81"/>
      <c r="C1030" s="81"/>
      <c r="D1030" s="121">
        <f>SUM(D1002,D1016)</f>
        <v>15076.210000000003</v>
      </c>
      <c r="E1030" s="121">
        <f>SUM(E1002,E1016)</f>
        <v>14956.782340000002</v>
      </c>
      <c r="F1030" s="162">
        <f t="shared" si="97"/>
        <v>99.20784029938558</v>
      </c>
      <c r="G1030" s="12"/>
    </row>
    <row r="1031" spans="1:7" ht="15.75">
      <c r="A1031" s="119" t="s">
        <v>307</v>
      </c>
      <c r="B1031" s="80"/>
      <c r="C1031" s="97"/>
      <c r="D1031" s="122">
        <f>SUM(D1001,D1030)</f>
        <v>2752803.2199999993</v>
      </c>
      <c r="E1031" s="122">
        <f>SUM(E1001,E1030)</f>
        <v>2695731.9369999999</v>
      </c>
      <c r="F1031" s="162">
        <f t="shared" si="97"/>
        <v>97.926793946426756</v>
      </c>
    </row>
    <row r="1032" spans="1:7" ht="15.75">
      <c r="A1032" s="20"/>
      <c r="B1032" s="14"/>
      <c r="C1032" s="21"/>
      <c r="D1032" s="135"/>
      <c r="E1032" s="136"/>
      <c r="F1032" s="12"/>
      <c r="G1032" s="22"/>
    </row>
    <row r="1033" spans="1:7" ht="15.75">
      <c r="A1033" s="20"/>
      <c r="B1033" s="14"/>
      <c r="C1033" s="11"/>
      <c r="D1033" s="135"/>
      <c r="E1033" s="137"/>
      <c r="F1033" s="12"/>
    </row>
    <row r="1034" spans="1:7" ht="15.75">
      <c r="A1034" s="20"/>
      <c r="B1034" s="14"/>
      <c r="C1034" s="11"/>
      <c r="D1034" s="135"/>
      <c r="E1034" s="137"/>
      <c r="F1034" s="12"/>
      <c r="G1034" s="12"/>
    </row>
    <row r="1035" spans="1:7" ht="15.75">
      <c r="A1035" s="32"/>
      <c r="B1035" s="14"/>
      <c r="C1035" s="28"/>
      <c r="D1035" s="135"/>
      <c r="E1035" s="138"/>
      <c r="F1035" s="12"/>
    </row>
    <row r="1036" spans="1:7" ht="15.75">
      <c r="A1036" s="20"/>
      <c r="B1036" s="14"/>
      <c r="C1036" s="21"/>
      <c r="D1036" s="135"/>
      <c r="E1036" s="136"/>
      <c r="F1036" s="12"/>
      <c r="G1036" s="22"/>
    </row>
    <row r="1037" spans="1:7" ht="15.75">
      <c r="A1037" s="20"/>
      <c r="B1037" s="14"/>
      <c r="C1037" s="11"/>
      <c r="D1037" s="135"/>
      <c r="E1037" s="137"/>
      <c r="F1037" s="12"/>
    </row>
    <row r="1038" spans="1:7" ht="15.75">
      <c r="A1038" s="25"/>
      <c r="B1038" s="14"/>
      <c r="C1038" s="11"/>
      <c r="D1038" s="135"/>
      <c r="E1038" s="137"/>
      <c r="F1038" s="12"/>
    </row>
    <row r="1039" spans="1:7" ht="15.75">
      <c r="A1039" s="20"/>
      <c r="B1039" s="14"/>
      <c r="C1039" s="11"/>
      <c r="D1039" s="135"/>
      <c r="E1039" s="137"/>
      <c r="F1039" s="12"/>
      <c r="G1039" s="12"/>
    </row>
    <row r="1040" spans="1:7" ht="15.75">
      <c r="A1040" s="13"/>
      <c r="B1040" s="14"/>
      <c r="C1040" s="27"/>
      <c r="D1040" s="139"/>
      <c r="E1040" s="140"/>
      <c r="F1040" s="22"/>
    </row>
    <row r="1041" spans="1:7" ht="34.15" customHeight="1">
      <c r="A1041" s="15"/>
      <c r="B1041" s="14"/>
      <c r="C1041" s="27"/>
      <c r="D1041" s="139"/>
      <c r="E1041" s="140"/>
      <c r="F1041" s="22"/>
    </row>
    <row r="1042" spans="1:7" ht="21" customHeight="1">
      <c r="A1042" s="20"/>
      <c r="B1042" s="14"/>
      <c r="C1042" s="27"/>
      <c r="D1042" s="139"/>
      <c r="E1042" s="140"/>
      <c r="F1042" s="22"/>
    </row>
    <row r="1043" spans="1:7" ht="15.75">
      <c r="A1043" s="25"/>
      <c r="B1043" s="14"/>
      <c r="C1043" s="19"/>
      <c r="D1043" s="135"/>
      <c r="E1043" s="141"/>
      <c r="F1043" s="12"/>
      <c r="G1043" s="12"/>
    </row>
    <row r="1044" spans="1:7" ht="15.75">
      <c r="A1044" s="25"/>
      <c r="B1044" s="14"/>
      <c r="C1044" s="19"/>
      <c r="D1044" s="135"/>
      <c r="E1044" s="141"/>
      <c r="F1044" s="12"/>
      <c r="G1044" s="12"/>
    </row>
    <row r="1045" spans="1:7" ht="15.75">
      <c r="A1045" s="13"/>
      <c r="B1045" s="14"/>
      <c r="C1045" s="36"/>
      <c r="D1045" s="135"/>
      <c r="E1045" s="142"/>
      <c r="F1045" s="12"/>
    </row>
    <row r="1046" spans="1:7" ht="15.75">
      <c r="A1046" s="20"/>
      <c r="B1046" s="14"/>
      <c r="C1046" s="36"/>
      <c r="D1046" s="135"/>
      <c r="E1046" s="142"/>
      <c r="F1046" s="12"/>
    </row>
    <row r="1047" spans="1:7" ht="15.75">
      <c r="A1047" s="20"/>
      <c r="B1047" s="14"/>
      <c r="C1047" s="27"/>
      <c r="D1047" s="135"/>
      <c r="E1047" s="140"/>
      <c r="F1047" s="12"/>
    </row>
    <row r="1048" spans="1:7" ht="15.75">
      <c r="A1048" s="25"/>
      <c r="B1048" s="14"/>
      <c r="C1048" s="27"/>
      <c r="D1048" s="135"/>
      <c r="E1048" s="140"/>
      <c r="F1048" s="12"/>
    </row>
    <row r="1049" spans="1:7" ht="15.75">
      <c r="A1049" s="25"/>
      <c r="B1049" s="14"/>
      <c r="C1049" s="11"/>
      <c r="D1049" s="135"/>
      <c r="E1049" s="137"/>
      <c r="F1049" s="12"/>
    </row>
    <row r="1050" spans="1:7" ht="15.75">
      <c r="A1050" s="13"/>
      <c r="B1050" s="14"/>
      <c r="C1050" s="26"/>
      <c r="D1050" s="135"/>
      <c r="E1050" s="143"/>
      <c r="F1050" s="12"/>
    </row>
    <row r="1051" spans="1:7" ht="15.75">
      <c r="A1051" s="20"/>
      <c r="B1051" s="14"/>
      <c r="C1051" s="26"/>
      <c r="D1051" s="135"/>
      <c r="E1051" s="143"/>
      <c r="F1051" s="12"/>
    </row>
    <row r="1052" spans="1:7" ht="15.75">
      <c r="A1052" s="13"/>
      <c r="B1052" s="14"/>
      <c r="C1052" s="36"/>
      <c r="D1052" s="135"/>
      <c r="E1052" s="142"/>
      <c r="F1052" s="12"/>
    </row>
    <row r="1053" spans="1:7" ht="15.75">
      <c r="A1053" s="20"/>
      <c r="B1053" s="14"/>
      <c r="C1053" s="27"/>
      <c r="D1053" s="135"/>
      <c r="E1053" s="140"/>
      <c r="F1053" s="12"/>
      <c r="G1053" s="22"/>
    </row>
    <row r="1054" spans="1:7" ht="15.75">
      <c r="A1054" s="25"/>
      <c r="B1054" s="14"/>
      <c r="C1054" s="27"/>
      <c r="D1054" s="135"/>
      <c r="E1054" s="140"/>
      <c r="F1054" s="12"/>
      <c r="G1054" s="22"/>
    </row>
    <row r="1055" spans="1:7" ht="15.75">
      <c r="A1055" s="25"/>
      <c r="B1055" s="14"/>
      <c r="C1055" s="27"/>
      <c r="D1055" s="135"/>
      <c r="E1055" s="140"/>
      <c r="F1055" s="12"/>
      <c r="G1055" s="22"/>
    </row>
    <row r="1056" spans="1:7" ht="15.75">
      <c r="A1056" s="32"/>
      <c r="B1056" s="14"/>
      <c r="C1056" s="19"/>
      <c r="D1056" s="135"/>
      <c r="E1056" s="141"/>
      <c r="F1056" s="12"/>
      <c r="G1056" s="22"/>
    </row>
    <row r="1057" spans="1:7" ht="15.75">
      <c r="A1057" s="20"/>
      <c r="B1057" s="14"/>
      <c r="C1057" s="27"/>
      <c r="D1057" s="139"/>
      <c r="E1057" s="140"/>
      <c r="F1057" s="22"/>
      <c r="G1057" s="22"/>
    </row>
    <row r="1058" spans="1:7" ht="19.5" customHeight="1">
      <c r="A1058" s="20"/>
      <c r="B1058" s="14"/>
      <c r="C1058" s="11"/>
      <c r="D1058" s="135"/>
      <c r="E1058" s="137"/>
      <c r="F1058" s="12"/>
    </row>
    <row r="1059" spans="1:7" ht="15.75">
      <c r="A1059" s="25"/>
      <c r="B1059" s="14"/>
      <c r="C1059" s="11"/>
      <c r="D1059" s="135"/>
      <c r="E1059" s="137"/>
      <c r="F1059" s="12"/>
    </row>
    <row r="1060" spans="1:7" ht="15.75">
      <c r="A1060" s="25"/>
      <c r="B1060" s="14"/>
      <c r="C1060" s="19"/>
      <c r="D1060" s="135"/>
      <c r="E1060" s="141"/>
      <c r="F1060" s="12"/>
      <c r="G1060" s="12"/>
    </row>
    <row r="1061" spans="1:7" ht="15.75">
      <c r="A1061" s="40"/>
      <c r="B1061" s="14"/>
      <c r="C1061" s="27"/>
      <c r="D1061" s="135"/>
      <c r="E1061" s="140"/>
      <c r="F1061" s="12"/>
      <c r="G1061" s="12"/>
    </row>
    <row r="1062" spans="1:7" ht="15.75">
      <c r="A1062" s="25"/>
      <c r="B1062" s="36"/>
      <c r="C1062" s="27"/>
      <c r="D1062" s="139"/>
      <c r="E1062" s="140"/>
      <c r="F1062" s="22"/>
      <c r="G1062" s="22"/>
    </row>
    <row r="1063" spans="1:7" ht="20.25" customHeight="1">
      <c r="A1063" s="41"/>
      <c r="B1063" s="29"/>
      <c r="C1063" s="17"/>
      <c r="D1063" s="144"/>
    </row>
    <row r="1064" spans="1:7" ht="15.6" customHeight="1">
      <c r="A1064" s="41"/>
      <c r="B1064" s="29"/>
      <c r="C1064" s="17"/>
      <c r="D1064" s="144"/>
    </row>
    <row r="1065" spans="1:7" ht="15.75">
      <c r="A1065" s="16"/>
      <c r="B1065" s="30"/>
      <c r="C1065" s="36"/>
      <c r="D1065" s="139"/>
      <c r="E1065" s="142"/>
      <c r="F1065" s="22"/>
      <c r="G1065" s="22"/>
    </row>
    <row r="1066" spans="1:7" ht="15.75">
      <c r="A1066" s="18"/>
      <c r="B1066" s="30"/>
      <c r="C1066" s="36"/>
      <c r="D1066" s="139"/>
      <c r="E1066" s="142"/>
      <c r="F1066" s="22"/>
      <c r="G1066" s="22"/>
    </row>
    <row r="1067" spans="1:7" ht="15.75">
      <c r="A1067" s="16"/>
      <c r="B1067" s="30"/>
      <c r="C1067" s="17"/>
      <c r="D1067" s="139"/>
      <c r="E1067" s="145"/>
      <c r="F1067" s="22"/>
      <c r="G1067" s="22"/>
    </row>
    <row r="1068" spans="1:7" ht="15.75">
      <c r="A1068" s="16"/>
      <c r="B1068" s="30"/>
      <c r="C1068" s="17"/>
      <c r="D1068" s="145"/>
      <c r="E1068" s="145"/>
      <c r="F1068" s="42"/>
      <c r="G1068" s="22"/>
    </row>
    <row r="1069" spans="1:7" ht="15.75">
      <c r="A1069" s="16"/>
      <c r="B1069" s="30"/>
      <c r="C1069" s="17"/>
      <c r="D1069" s="139"/>
      <c r="E1069" s="145"/>
      <c r="F1069" s="22"/>
      <c r="G1069" s="22"/>
    </row>
    <row r="1070" spans="1:7" ht="15.75">
      <c r="A1070" s="16"/>
      <c r="B1070" s="30"/>
      <c r="C1070" s="17"/>
      <c r="D1070" s="145"/>
      <c r="E1070" s="145"/>
      <c r="F1070" s="35"/>
      <c r="G1070" s="22"/>
    </row>
    <row r="1071" spans="1:7" ht="15.75">
      <c r="A1071" s="16"/>
      <c r="B1071" s="30"/>
      <c r="C1071" s="17"/>
      <c r="D1071" s="135"/>
      <c r="E1071" s="145"/>
      <c r="F1071" s="12"/>
      <c r="G1071" s="12"/>
    </row>
    <row r="1072" spans="1:7" ht="15.75">
      <c r="A1072" s="16"/>
      <c r="B1072" s="30"/>
      <c r="C1072" s="17"/>
      <c r="D1072" s="135"/>
      <c r="E1072" s="145"/>
      <c r="F1072" s="12"/>
      <c r="G1072" s="12"/>
    </row>
    <row r="1073" spans="1:11" ht="15.75">
      <c r="A1073" s="16"/>
      <c r="B1073" s="30"/>
      <c r="C1073" s="17"/>
      <c r="D1073" s="135"/>
      <c r="E1073" s="145"/>
      <c r="F1073" s="12"/>
    </row>
    <row r="1074" spans="1:11" ht="15.75">
      <c r="A1074" s="16"/>
      <c r="B1074" s="30"/>
      <c r="C1074" s="17"/>
      <c r="D1074" s="135"/>
      <c r="E1074" s="145"/>
      <c r="F1074" s="12"/>
    </row>
    <row r="1075" spans="1:11" ht="15.75">
      <c r="A1075" s="16"/>
      <c r="B1075" s="30"/>
      <c r="C1075" s="17"/>
      <c r="D1075" s="139"/>
      <c r="E1075" s="145"/>
      <c r="F1075" s="22"/>
    </row>
    <row r="1076" spans="1:11" ht="15.75">
      <c r="A1076" s="16"/>
      <c r="B1076" s="30"/>
      <c r="C1076" s="17"/>
      <c r="D1076" s="135"/>
      <c r="E1076" s="145"/>
      <c r="F1076" s="12"/>
    </row>
    <row r="1077" spans="1:11" ht="15.75">
      <c r="A1077" s="16"/>
      <c r="B1077" s="30"/>
      <c r="C1077" s="17"/>
      <c r="D1077" s="135"/>
      <c r="E1077" s="145"/>
      <c r="F1077" s="12"/>
    </row>
    <row r="1078" spans="1:11" ht="15.75">
      <c r="A1078" s="16"/>
      <c r="B1078" s="30"/>
      <c r="C1078" s="17"/>
      <c r="D1078" s="135"/>
      <c r="E1078" s="145"/>
      <c r="F1078" s="12"/>
    </row>
    <row r="1079" spans="1:11" ht="15.75">
      <c r="A1079" s="34"/>
      <c r="B1079" s="30"/>
      <c r="C1079" s="5"/>
      <c r="D1079" s="135"/>
      <c r="E1079" s="146"/>
      <c r="F1079" s="12"/>
      <c r="G1079" s="12"/>
    </row>
    <row r="1080" spans="1:11" ht="15.75">
      <c r="A1080" s="13"/>
      <c r="B1080" s="30"/>
      <c r="C1080" s="17"/>
      <c r="D1080" s="135"/>
      <c r="E1080" s="145"/>
      <c r="F1080" s="12"/>
      <c r="G1080" s="36"/>
    </row>
    <row r="1081" spans="1:11" ht="15.75">
      <c r="A1081" s="37"/>
      <c r="B1081" s="30"/>
      <c r="C1081" s="17"/>
      <c r="D1081" s="135"/>
      <c r="E1081" s="145"/>
      <c r="F1081" s="12"/>
      <c r="G1081" s="12"/>
    </row>
    <row r="1082" spans="1:11" ht="15.75">
      <c r="A1082" s="16"/>
      <c r="B1082" s="30"/>
      <c r="C1082" s="17"/>
      <c r="D1082" s="145"/>
      <c r="E1082" s="145"/>
      <c r="F1082" s="17"/>
      <c r="G1082" s="12"/>
    </row>
    <row r="1083" spans="1:11" ht="15.75">
      <c r="A1083" s="18"/>
      <c r="B1083" s="30"/>
      <c r="C1083" s="17"/>
      <c r="D1083" s="135"/>
      <c r="E1083" s="145"/>
      <c r="F1083" s="12"/>
      <c r="K1083" s="43"/>
    </row>
    <row r="1084" spans="1:11" ht="15.75">
      <c r="A1084" s="16"/>
      <c r="B1084" s="30"/>
      <c r="C1084" s="17"/>
      <c r="D1084" s="135"/>
      <c r="E1084" s="145"/>
      <c r="F1084" s="12"/>
      <c r="K1084" s="43"/>
    </row>
    <row r="1085" spans="1:11" ht="15.75">
      <c r="A1085" s="16"/>
      <c r="B1085" s="30"/>
      <c r="C1085" s="17"/>
      <c r="D1085" s="135"/>
      <c r="E1085" s="145"/>
      <c r="F1085" s="12"/>
      <c r="K1085" s="43"/>
    </row>
    <row r="1086" spans="1:11" ht="33" customHeight="1">
      <c r="A1086" s="43"/>
      <c r="B1086" s="30"/>
      <c r="C1086" s="17"/>
      <c r="D1086" s="135"/>
      <c r="E1086" s="145"/>
      <c r="F1086" s="12"/>
      <c r="G1086" s="12"/>
    </row>
    <row r="1087" spans="1:11" ht="15.75">
      <c r="A1087" s="16"/>
      <c r="B1087" s="30"/>
      <c r="C1087" s="17"/>
      <c r="D1087" s="135"/>
      <c r="E1087" s="145"/>
      <c r="F1087" s="12"/>
    </row>
    <row r="1088" spans="1:11" ht="15.75">
      <c r="A1088" s="16"/>
      <c r="B1088" s="30"/>
      <c r="C1088" s="17"/>
      <c r="D1088" s="135"/>
      <c r="E1088" s="145"/>
      <c r="F1088" s="12"/>
    </row>
    <row r="1089" spans="1:11" ht="15.75">
      <c r="A1089" s="18"/>
      <c r="B1089" s="30"/>
      <c r="C1089" s="17"/>
      <c r="D1089" s="135"/>
      <c r="E1089" s="145"/>
      <c r="F1089" s="12"/>
      <c r="K1089" s="18"/>
    </row>
    <row r="1090" spans="1:11" ht="18.75" customHeight="1">
      <c r="A1090" s="44"/>
      <c r="B1090" s="17"/>
      <c r="C1090" s="17"/>
      <c r="D1090" s="147"/>
    </row>
    <row r="1091" spans="1:11" ht="27.75" customHeight="1">
      <c r="A1091" s="45"/>
      <c r="B1091" s="27"/>
      <c r="C1091" s="27"/>
      <c r="D1091" s="144"/>
    </row>
    <row r="1092" spans="1:11" ht="15.75">
      <c r="A1092" s="38"/>
      <c r="B1092" s="36"/>
      <c r="C1092" s="17"/>
      <c r="D1092" s="135"/>
    </row>
    <row r="1093" spans="1:11" ht="15.75">
      <c r="A1093" s="38"/>
      <c r="B1093" s="36"/>
      <c r="C1093" s="17"/>
      <c r="D1093" s="148"/>
    </row>
    <row r="1094" spans="1:11" ht="15.75">
      <c r="A1094" s="46"/>
      <c r="B1094" s="47"/>
      <c r="C1094" s="17"/>
      <c r="D1094" s="148"/>
    </row>
    <row r="1095" spans="1:11" ht="15.75">
      <c r="A1095" s="48"/>
      <c r="B1095" s="36"/>
      <c r="C1095" s="17"/>
      <c r="D1095" s="135"/>
    </row>
    <row r="1096" spans="1:11" ht="15.75">
      <c r="A1096" s="49"/>
      <c r="B1096" s="36"/>
      <c r="C1096" s="17"/>
      <c r="D1096" s="135"/>
    </row>
    <row r="1097" spans="1:11" ht="15.75">
      <c r="A1097" s="49"/>
      <c r="B1097" s="36"/>
      <c r="C1097" s="17"/>
      <c r="D1097" s="139"/>
    </row>
    <row r="1098" spans="1:11" ht="15.75">
      <c r="A1098" s="48"/>
      <c r="B1098" s="36"/>
      <c r="C1098" s="5"/>
      <c r="D1098" s="135"/>
    </row>
    <row r="1099" spans="1:11" ht="15.75">
      <c r="A1099" s="38"/>
      <c r="B1099" s="36"/>
      <c r="C1099" s="17"/>
      <c r="D1099" s="135"/>
    </row>
    <row r="1100" spans="1:11" ht="15.75">
      <c r="A1100" s="38"/>
      <c r="B1100" s="36"/>
      <c r="C1100" s="17"/>
      <c r="D1100" s="135"/>
    </row>
    <row r="1101" spans="1:11" ht="15.75">
      <c r="A1101" s="49"/>
      <c r="B1101" s="21"/>
      <c r="C1101" s="24"/>
      <c r="D1101" s="135"/>
    </row>
    <row r="1102" spans="1:11" ht="15.75">
      <c r="A1102" s="38"/>
      <c r="B1102" s="21"/>
      <c r="C1102" s="17"/>
      <c r="D1102" s="135"/>
    </row>
    <row r="1103" spans="1:11" ht="15.75">
      <c r="A1103" s="38"/>
      <c r="B1103" s="21"/>
      <c r="C1103" s="17"/>
      <c r="D1103" s="135"/>
    </row>
    <row r="1104" spans="1:11" ht="15.75">
      <c r="A1104" s="38"/>
      <c r="B1104" s="21"/>
      <c r="C1104" s="17"/>
      <c r="D1104" s="135"/>
    </row>
    <row r="1105" spans="1:9" ht="15.75">
      <c r="A1105" s="38"/>
      <c r="B1105" s="21"/>
      <c r="C1105" s="17"/>
      <c r="D1105" s="135"/>
    </row>
    <row r="1106" spans="1:9" ht="15.75">
      <c r="A1106" s="38"/>
      <c r="B1106" s="21"/>
      <c r="C1106" s="17"/>
      <c r="D1106" s="135"/>
    </row>
    <row r="1107" spans="1:9" ht="15.75">
      <c r="A1107" s="38"/>
      <c r="B1107" s="21"/>
      <c r="C1107" s="17"/>
      <c r="D1107" s="135"/>
    </row>
    <row r="1108" spans="1:9" ht="15.75">
      <c r="A1108" s="48"/>
      <c r="B1108" s="36"/>
      <c r="C1108" s="17"/>
      <c r="D1108" s="135"/>
    </row>
    <row r="1109" spans="1:9" ht="15.75">
      <c r="A1109" s="38"/>
      <c r="B1109" s="36"/>
      <c r="C1109" s="17"/>
      <c r="D1109" s="135"/>
    </row>
    <row r="1110" spans="1:9" ht="15.75">
      <c r="A1110" s="38"/>
      <c r="B1110" s="36"/>
      <c r="C1110" s="17"/>
      <c r="D1110" s="139"/>
    </row>
    <row r="1111" spans="1:9" ht="15.75">
      <c r="A1111" s="38"/>
      <c r="B1111" s="36"/>
      <c r="C1111" s="17"/>
      <c r="D1111" s="139"/>
    </row>
    <row r="1112" spans="1:9" ht="15.75">
      <c r="A1112" s="38"/>
      <c r="B1112" s="36"/>
      <c r="C1112" s="17"/>
      <c r="D1112" s="135"/>
      <c r="E1112" s="135"/>
    </row>
    <row r="1113" spans="1:9" ht="15.75">
      <c r="A1113" s="37"/>
      <c r="B1113" s="36"/>
      <c r="C1113" s="17"/>
      <c r="D1113" s="135"/>
      <c r="E1113" s="135"/>
    </row>
    <row r="1114" spans="1:9" ht="15.75">
      <c r="A1114" s="16"/>
      <c r="B1114" s="36"/>
      <c r="C1114" s="17"/>
      <c r="D1114" s="135"/>
      <c r="E1114" s="135"/>
    </row>
    <row r="1115" spans="1:9" ht="15.75">
      <c r="A1115" s="39"/>
      <c r="B1115" s="36"/>
      <c r="C1115" s="17"/>
      <c r="D1115" s="139"/>
      <c r="E1115" s="142"/>
      <c r="F1115" s="17"/>
      <c r="G1115" s="22"/>
      <c r="H1115" s="17"/>
      <c r="I1115" s="22"/>
    </row>
    <row r="1116" spans="1:9" ht="15.75">
      <c r="A1116" s="16"/>
      <c r="B1116" s="36"/>
      <c r="C1116" s="17"/>
      <c r="D1116" s="139"/>
      <c r="E1116" s="142"/>
      <c r="F1116" s="17"/>
      <c r="G1116" s="22"/>
      <c r="H1116" s="17"/>
      <c r="I1116" s="22"/>
    </row>
    <row r="1117" spans="1:9" ht="15.75">
      <c r="A1117" s="16"/>
      <c r="B1117" s="36"/>
      <c r="C1117" s="17"/>
      <c r="D1117" s="139"/>
      <c r="E1117" s="142"/>
      <c r="F1117" s="17"/>
      <c r="G1117" s="22"/>
      <c r="H1117" s="17"/>
      <c r="I1117" s="22"/>
    </row>
    <row r="1118" spans="1:9" ht="15.75">
      <c r="A1118" s="48"/>
      <c r="B1118" s="47"/>
      <c r="C1118" s="17"/>
      <c r="D1118" s="135"/>
      <c r="I1118" s="43"/>
    </row>
    <row r="1119" spans="1:9" ht="15.75">
      <c r="A1119" s="38"/>
      <c r="B1119" s="47"/>
      <c r="C1119" s="17"/>
      <c r="D1119" s="135"/>
      <c r="I1119" s="43"/>
    </row>
    <row r="1120" spans="1:9" ht="15.75">
      <c r="A1120" s="38"/>
      <c r="B1120" s="47"/>
      <c r="C1120" s="17"/>
      <c r="D1120" s="135"/>
      <c r="I1120" s="43"/>
    </row>
    <row r="1121" spans="1:5" ht="15.75">
      <c r="A1121" s="48"/>
      <c r="B1121" s="47"/>
      <c r="C1121" s="27"/>
      <c r="D1121" s="135"/>
      <c r="E1121" s="149"/>
    </row>
    <row r="1122" spans="1:5" ht="15.75">
      <c r="A1122" s="38"/>
      <c r="B1122" s="47"/>
      <c r="C1122" s="17"/>
      <c r="D1122" s="135"/>
      <c r="E1122" s="149"/>
    </row>
    <row r="1123" spans="1:5" ht="15.75">
      <c r="A1123" s="38"/>
      <c r="B1123" s="47"/>
      <c r="C1123" s="17"/>
      <c r="D1123" s="135"/>
      <c r="E1123" s="149"/>
    </row>
    <row r="1124" spans="1:5" ht="15.75">
      <c r="A1124" s="50"/>
      <c r="B1124" s="47"/>
      <c r="C1124" s="5"/>
      <c r="D1124" s="135"/>
    </row>
    <row r="1125" spans="1:5" ht="15.75">
      <c r="A1125" s="38"/>
      <c r="B1125" s="47"/>
      <c r="C1125" s="17"/>
      <c r="D1125" s="135"/>
    </row>
    <row r="1126" spans="1:5" ht="15.75">
      <c r="A1126" s="38"/>
      <c r="B1126" s="47"/>
      <c r="C1126" s="17"/>
      <c r="D1126" s="135"/>
    </row>
    <row r="1127" spans="1:5" ht="15.75">
      <c r="A1127" s="51"/>
      <c r="B1127" s="47"/>
      <c r="C1127" s="23"/>
      <c r="D1127" s="135"/>
    </row>
    <row r="1128" spans="1:5" ht="15.75">
      <c r="A1128" s="38"/>
      <c r="B1128" s="47"/>
      <c r="C1128" s="17"/>
      <c r="D1128" s="135"/>
    </row>
    <row r="1129" spans="1:5" ht="15.75">
      <c r="A1129" s="38"/>
      <c r="B1129" s="47"/>
      <c r="C1129" s="17"/>
      <c r="D1129" s="135"/>
    </row>
    <row r="1130" spans="1:5" ht="15.75">
      <c r="A1130" s="52"/>
      <c r="B1130" s="36"/>
      <c r="C1130" s="17"/>
      <c r="D1130" s="135"/>
      <c r="E1130" s="150"/>
    </row>
    <row r="1131" spans="1:5" ht="15.75">
      <c r="A1131" s="38"/>
      <c r="B1131" s="36"/>
      <c r="C1131" s="17"/>
      <c r="D1131" s="135"/>
      <c r="E1131" s="150"/>
    </row>
    <row r="1132" spans="1:5" ht="15.75">
      <c r="A1132" s="38"/>
      <c r="B1132" s="36"/>
      <c r="C1132" s="17"/>
      <c r="D1132" s="135"/>
      <c r="E1132" s="150"/>
    </row>
    <row r="1133" spans="1:5" ht="15.75">
      <c r="A1133" s="48"/>
      <c r="B1133" s="36"/>
      <c r="C1133" s="5"/>
      <c r="D1133" s="135"/>
      <c r="E1133" s="150"/>
    </row>
    <row r="1134" spans="1:5" ht="15.75">
      <c r="A1134" s="53"/>
      <c r="B1134" s="36"/>
      <c r="C1134" s="19"/>
      <c r="D1134" s="135"/>
      <c r="E1134" s="150"/>
    </row>
    <row r="1135" spans="1:5" ht="15.75">
      <c r="A1135" s="52"/>
      <c r="B1135" s="36"/>
      <c r="C1135" s="19"/>
      <c r="D1135" s="135"/>
    </row>
    <row r="1136" spans="1:5" ht="15.75">
      <c r="A1136" s="52"/>
      <c r="B1136" s="36"/>
      <c r="C1136" s="19"/>
      <c r="D1136" s="135"/>
    </row>
    <row r="1137" spans="1:5" ht="15.75">
      <c r="A1137" s="34"/>
      <c r="B1137" s="36"/>
      <c r="C1137" s="17"/>
      <c r="D1137" s="135"/>
    </row>
    <row r="1138" spans="1:5" ht="15.75">
      <c r="A1138" s="20"/>
      <c r="B1138" s="36"/>
      <c r="C1138" s="11"/>
      <c r="D1138" s="135"/>
    </row>
    <row r="1139" spans="1:5" ht="15.75">
      <c r="A1139" s="20"/>
      <c r="B1139" s="36"/>
      <c r="C1139" s="11"/>
      <c r="D1139" s="135"/>
    </row>
    <row r="1140" spans="1:5" ht="15.75">
      <c r="A1140" s="20"/>
      <c r="B1140" s="36"/>
      <c r="C1140" s="17"/>
      <c r="D1140" s="139"/>
    </row>
    <row r="1141" spans="1:5" ht="15.75">
      <c r="A1141" s="50"/>
      <c r="B1141" s="36"/>
      <c r="C1141" s="36"/>
      <c r="D1141" s="135"/>
      <c r="E1141" s="135"/>
    </row>
    <row r="1142" spans="1:5" ht="15.75">
      <c r="A1142" s="38"/>
      <c r="B1142" s="36"/>
      <c r="C1142" s="17"/>
      <c r="D1142" s="139"/>
      <c r="E1142" s="135"/>
    </row>
    <row r="1143" spans="1:5" ht="15.75">
      <c r="A1143" s="38"/>
      <c r="B1143" s="36"/>
      <c r="C1143" s="17"/>
      <c r="D1143" s="139"/>
      <c r="E1143" s="135"/>
    </row>
    <row r="1144" spans="1:5" ht="15.75">
      <c r="A1144" s="49"/>
      <c r="B1144" s="21"/>
      <c r="C1144" s="19"/>
      <c r="D1144" s="135"/>
      <c r="E1144" s="150"/>
    </row>
    <row r="1145" spans="1:5" ht="15.75">
      <c r="A1145" s="53"/>
      <c r="B1145" s="21"/>
      <c r="C1145" s="21"/>
      <c r="D1145" s="135"/>
      <c r="E1145" s="150"/>
    </row>
    <row r="1146" spans="1:5" ht="15.75">
      <c r="A1146" s="52"/>
      <c r="B1146" s="21"/>
      <c r="C1146" s="11"/>
      <c r="D1146" s="135"/>
      <c r="E1146" s="150"/>
    </row>
    <row r="1147" spans="1:5" ht="15.75">
      <c r="A1147" s="52"/>
      <c r="B1147" s="21"/>
      <c r="C1147" s="11"/>
      <c r="D1147" s="135"/>
      <c r="E1147" s="150"/>
    </row>
    <row r="1148" spans="1:5" ht="15.75">
      <c r="A1148" s="49"/>
      <c r="B1148" s="21"/>
      <c r="C1148" s="5"/>
      <c r="D1148" s="135"/>
      <c r="E1148" s="150"/>
    </row>
    <row r="1149" spans="1:5" ht="15.75">
      <c r="A1149" s="53"/>
      <c r="B1149" s="21"/>
      <c r="C1149" s="19"/>
      <c r="D1149" s="135"/>
      <c r="E1149" s="150"/>
    </row>
    <row r="1150" spans="1:5" ht="15.75">
      <c r="A1150" s="52"/>
      <c r="B1150" s="21"/>
      <c r="C1150" s="27"/>
      <c r="D1150" s="135"/>
      <c r="E1150" s="150"/>
    </row>
    <row r="1151" spans="1:5" ht="15.75">
      <c r="A1151" s="52"/>
      <c r="B1151" s="21"/>
      <c r="C1151" s="27"/>
      <c r="D1151" s="135"/>
      <c r="E1151" s="150"/>
    </row>
    <row r="1152" spans="1:5" ht="15.75">
      <c r="A1152" s="48"/>
      <c r="B1152" s="47"/>
      <c r="C1152" s="17"/>
      <c r="D1152" s="135"/>
    </row>
    <row r="1153" spans="1:5" ht="15.75">
      <c r="A1153" s="38"/>
      <c r="B1153" s="47"/>
      <c r="C1153" s="17"/>
      <c r="D1153" s="135"/>
    </row>
    <row r="1154" spans="1:5" ht="15.75">
      <c r="A1154" s="38"/>
      <c r="B1154" s="47"/>
      <c r="C1154" s="17"/>
      <c r="D1154" s="149"/>
    </row>
    <row r="1155" spans="1:5" ht="15.75">
      <c r="A1155" s="49"/>
      <c r="B1155" s="21"/>
      <c r="C1155" s="27"/>
      <c r="D1155" s="135"/>
      <c r="E1155" s="150"/>
    </row>
    <row r="1156" spans="1:5" ht="15.75">
      <c r="A1156" s="53"/>
      <c r="B1156" s="21"/>
      <c r="C1156" s="19"/>
      <c r="D1156" s="135"/>
      <c r="E1156" s="150"/>
    </row>
    <row r="1157" spans="1:5" ht="15.75">
      <c r="A1157" s="52"/>
      <c r="B1157" s="21"/>
      <c r="C1157" s="27"/>
      <c r="D1157" s="139"/>
      <c r="E1157" s="150"/>
    </row>
    <row r="1158" spans="1:5" ht="15.75">
      <c r="A1158" s="52"/>
      <c r="B1158" s="21"/>
      <c r="C1158" s="27"/>
      <c r="D1158" s="139"/>
      <c r="E1158" s="150"/>
    </row>
    <row r="1159" spans="1:5" ht="15.75">
      <c r="A1159" s="49"/>
      <c r="B1159" s="21"/>
      <c r="C1159" s="5"/>
      <c r="D1159" s="135"/>
      <c r="E1159" s="150"/>
    </row>
    <row r="1160" spans="1:5" ht="15.75">
      <c r="A1160" s="53"/>
      <c r="B1160" s="21"/>
      <c r="C1160" s="19"/>
      <c r="D1160" s="135"/>
      <c r="E1160" s="150"/>
    </row>
    <row r="1161" spans="1:5" ht="15.75">
      <c r="A1161" s="52"/>
      <c r="B1161" s="21"/>
      <c r="C1161" s="27"/>
      <c r="D1161" s="139"/>
      <c r="E1161" s="150"/>
    </row>
    <row r="1162" spans="1:5" ht="15.75">
      <c r="A1162" s="52"/>
      <c r="B1162" s="21"/>
      <c r="C1162" s="27"/>
      <c r="D1162" s="139"/>
      <c r="E1162" s="150"/>
    </row>
    <row r="1163" spans="1:5" ht="15.75">
      <c r="A1163" s="49"/>
      <c r="B1163" s="54"/>
      <c r="C1163" s="17"/>
      <c r="D1163" s="135"/>
    </row>
    <row r="1164" spans="1:5" ht="15.75">
      <c r="A1164" s="53"/>
      <c r="B1164" s="54"/>
      <c r="C1164" s="26"/>
      <c r="D1164" s="135"/>
    </row>
    <row r="1165" spans="1:5" ht="15.75">
      <c r="A1165" s="52"/>
      <c r="B1165" s="54"/>
      <c r="C1165" s="11"/>
      <c r="D1165" s="135"/>
    </row>
    <row r="1166" spans="1:5" ht="15.75">
      <c r="A1166" s="52"/>
      <c r="B1166" s="54"/>
      <c r="C1166" s="11"/>
      <c r="D1166" s="135"/>
    </row>
    <row r="1167" spans="1:5" ht="15.75">
      <c r="A1167" s="52"/>
      <c r="B1167" s="54"/>
      <c r="C1167" s="11"/>
      <c r="D1167" s="135"/>
    </row>
    <row r="1168" spans="1:5" ht="15.75">
      <c r="A1168" s="49"/>
      <c r="B1168" s="54"/>
      <c r="C1168" s="17"/>
      <c r="D1168" s="135"/>
    </row>
    <row r="1169" spans="1:4" ht="15.75">
      <c r="A1169" s="53"/>
      <c r="B1169" s="54"/>
      <c r="C1169" s="26"/>
      <c r="D1169" s="135"/>
    </row>
    <row r="1170" spans="1:4" ht="15.75">
      <c r="A1170" s="52"/>
      <c r="B1170" s="54"/>
      <c r="C1170" s="11"/>
      <c r="D1170" s="135"/>
    </row>
    <row r="1171" spans="1:4" ht="15.75">
      <c r="A1171" s="52"/>
      <c r="B1171" s="54"/>
      <c r="C1171" s="11"/>
      <c r="D1171" s="135"/>
    </row>
    <row r="1172" spans="1:4" ht="15.75">
      <c r="A1172" s="49"/>
      <c r="B1172" s="47"/>
      <c r="C1172" s="19"/>
      <c r="D1172" s="135"/>
    </row>
    <row r="1173" spans="1:4" ht="15.75">
      <c r="A1173" s="38"/>
      <c r="B1173" s="47"/>
      <c r="C1173" s="17"/>
      <c r="D1173" s="135"/>
    </row>
    <row r="1174" spans="1:4" ht="15.75">
      <c r="A1174" s="38"/>
      <c r="B1174" s="47"/>
      <c r="C1174" s="17"/>
      <c r="D1174" s="135"/>
    </row>
    <row r="1175" spans="1:4" ht="15.75">
      <c r="A1175" s="34"/>
      <c r="B1175" s="36"/>
      <c r="C1175" s="17"/>
      <c r="D1175" s="135"/>
    </row>
    <row r="1176" spans="1:4" ht="15.75">
      <c r="A1176" s="37"/>
      <c r="B1176" s="36"/>
      <c r="C1176" s="17"/>
      <c r="D1176" s="135"/>
    </row>
    <row r="1177" spans="1:4" ht="15.75">
      <c r="A1177" s="16"/>
      <c r="B1177" s="36"/>
      <c r="C1177" s="17"/>
      <c r="D1177" s="135"/>
    </row>
    <row r="1178" spans="1:4" ht="15.75">
      <c r="A1178" s="38"/>
      <c r="B1178" s="47"/>
      <c r="C1178" s="17"/>
      <c r="D1178" s="135"/>
    </row>
    <row r="1179" spans="1:4" ht="15.75">
      <c r="A1179" s="38"/>
      <c r="B1179" s="47"/>
      <c r="C1179" s="17"/>
      <c r="D1179" s="135"/>
    </row>
    <row r="1180" spans="1:4" ht="15.75">
      <c r="A1180" s="38"/>
      <c r="B1180" s="47"/>
      <c r="C1180" s="17"/>
      <c r="D1180" s="135"/>
    </row>
    <row r="1181" spans="1:4" ht="15.75">
      <c r="A1181" s="40"/>
      <c r="B1181" s="36"/>
      <c r="C1181" s="23"/>
      <c r="D1181" s="135"/>
    </row>
    <row r="1182" spans="1:4" ht="15.75">
      <c r="A1182" s="37"/>
      <c r="B1182" s="36"/>
      <c r="C1182" s="23"/>
      <c r="D1182" s="135"/>
    </row>
    <row r="1183" spans="1:4" ht="15.75">
      <c r="A1183" s="13"/>
      <c r="B1183" s="36"/>
      <c r="C1183" s="23"/>
      <c r="D1183" s="135"/>
    </row>
    <row r="1184" spans="1:4" ht="15.75">
      <c r="A1184" s="55"/>
      <c r="B1184" s="47"/>
      <c r="C1184" s="17"/>
      <c r="D1184" s="135"/>
    </row>
    <row r="1185" spans="1:8" ht="15.75">
      <c r="A1185" s="38"/>
      <c r="B1185" s="47"/>
      <c r="C1185" s="17"/>
      <c r="D1185" s="135"/>
    </row>
    <row r="1186" spans="1:8" ht="15.75">
      <c r="A1186" s="38"/>
      <c r="B1186" s="47"/>
      <c r="C1186" s="17"/>
      <c r="D1186" s="135"/>
    </row>
    <row r="1187" spans="1:8" ht="15.75">
      <c r="A1187" s="38"/>
      <c r="B1187" s="47"/>
      <c r="C1187" s="17"/>
      <c r="D1187" s="135"/>
    </row>
    <row r="1188" spans="1:8" ht="15.75">
      <c r="A1188" s="38"/>
      <c r="B1188" s="47"/>
      <c r="C1188" s="17"/>
      <c r="D1188" s="135"/>
      <c r="H1188" s="34"/>
    </row>
    <row r="1189" spans="1:8" ht="15.75">
      <c r="A1189" s="13"/>
      <c r="B1189" s="36"/>
      <c r="C1189" s="23"/>
      <c r="D1189" s="135"/>
      <c r="E1189" s="135"/>
    </row>
    <row r="1190" spans="1:8" ht="15.75">
      <c r="A1190" s="37"/>
      <c r="B1190" s="36"/>
      <c r="C1190" s="23"/>
      <c r="D1190" s="139"/>
      <c r="E1190" s="135"/>
    </row>
    <row r="1191" spans="1:8" ht="15.75">
      <c r="A1191" s="13"/>
      <c r="B1191" s="36"/>
      <c r="C1191" s="23"/>
      <c r="D1191" s="139"/>
      <c r="E1191" s="135"/>
    </row>
    <row r="1192" spans="1:8" ht="15.75">
      <c r="A1192" s="56"/>
      <c r="B1192" s="47"/>
      <c r="C1192" s="17"/>
      <c r="D1192" s="135"/>
      <c r="E1192" s="150"/>
    </row>
    <row r="1193" spans="1:8" ht="15.75">
      <c r="A1193" s="16"/>
      <c r="B1193" s="47"/>
      <c r="C1193" s="17"/>
      <c r="D1193" s="135"/>
      <c r="E1193" s="150"/>
    </row>
    <row r="1194" spans="1:8" ht="15.75">
      <c r="A1194" s="16"/>
      <c r="B1194" s="47"/>
      <c r="C1194" s="17"/>
      <c r="D1194" s="135"/>
      <c r="E1194" s="150"/>
    </row>
    <row r="1195" spans="1:8" ht="15.75">
      <c r="A1195" s="16"/>
      <c r="B1195" s="47"/>
      <c r="C1195" s="17"/>
      <c r="D1195" s="135"/>
      <c r="E1195" s="150"/>
    </row>
    <row r="1196" spans="1:8" ht="15.75">
      <c r="A1196" s="16"/>
      <c r="B1196" s="47"/>
      <c r="C1196" s="17"/>
      <c r="D1196" s="135"/>
      <c r="E1196" s="150"/>
    </row>
    <row r="1197" spans="1:8" ht="15.75">
      <c r="A1197" s="37"/>
      <c r="B1197" s="36"/>
      <c r="C1197" s="23"/>
      <c r="D1197" s="135"/>
      <c r="E1197" s="150"/>
    </row>
    <row r="1198" spans="1:8" ht="15.75">
      <c r="A1198" s="16"/>
      <c r="B1198" s="36"/>
      <c r="C1198" s="17"/>
      <c r="D1198" s="135"/>
      <c r="E1198" s="150"/>
    </row>
    <row r="1199" spans="1:8" ht="15.75">
      <c r="A1199" s="13"/>
      <c r="B1199" s="36"/>
      <c r="C1199" s="23"/>
      <c r="D1199" s="135"/>
      <c r="E1199" s="150"/>
    </row>
    <row r="1200" spans="1:8" ht="15.75">
      <c r="A1200" s="37"/>
      <c r="B1200" s="36"/>
      <c r="C1200" s="23"/>
      <c r="D1200" s="135"/>
      <c r="E1200" s="150"/>
    </row>
    <row r="1201" spans="1:5" ht="15.75">
      <c r="A1201" s="13"/>
      <c r="B1201" s="36"/>
      <c r="C1201" s="23"/>
      <c r="D1201" s="135"/>
      <c r="E1201" s="150"/>
    </row>
    <row r="1202" spans="1:5" ht="15.75">
      <c r="A1202" s="37"/>
      <c r="B1202" s="47"/>
      <c r="C1202" s="17"/>
      <c r="D1202" s="135"/>
      <c r="E1202" s="150"/>
    </row>
    <row r="1203" spans="1:5" ht="15.75">
      <c r="A1203" s="16"/>
      <c r="B1203" s="47"/>
      <c r="C1203" s="17"/>
      <c r="D1203" s="139"/>
      <c r="E1203" s="150"/>
    </row>
    <row r="1204" spans="1:5" ht="15.75">
      <c r="A1204" s="16"/>
      <c r="B1204" s="47"/>
      <c r="C1204" s="17"/>
      <c r="D1204" s="139"/>
      <c r="E1204" s="150"/>
    </row>
    <row r="1205" spans="1:5" ht="15.75">
      <c r="A1205" s="16"/>
      <c r="B1205" s="47"/>
      <c r="C1205" s="17"/>
      <c r="D1205" s="139"/>
      <c r="E1205" s="150"/>
    </row>
    <row r="1206" spans="1:5" ht="15.75">
      <c r="A1206" s="16"/>
      <c r="B1206" s="47"/>
      <c r="C1206" s="17"/>
      <c r="D1206" s="139"/>
      <c r="E1206" s="150"/>
    </row>
    <row r="1207" spans="1:5" ht="15.75">
      <c r="A1207" s="20"/>
      <c r="B1207" s="36"/>
      <c r="C1207" s="11"/>
      <c r="D1207" s="135"/>
      <c r="E1207" s="150"/>
    </row>
    <row r="1208" spans="1:5" ht="15.75">
      <c r="A1208" s="20"/>
      <c r="B1208" s="36"/>
      <c r="C1208" s="11"/>
      <c r="D1208" s="135"/>
      <c r="E1208" s="150"/>
    </row>
    <row r="1209" spans="1:5" ht="15.75">
      <c r="A1209" s="20"/>
      <c r="B1209" s="36"/>
      <c r="C1209" s="11"/>
      <c r="D1209" s="135"/>
      <c r="E1209" s="150"/>
    </row>
    <row r="1210" spans="1:5" ht="15.75">
      <c r="A1210" s="25"/>
      <c r="B1210" s="36"/>
      <c r="C1210" s="11"/>
      <c r="D1210" s="135"/>
      <c r="E1210" s="150"/>
    </row>
    <row r="1211" spans="1:5" ht="15.75">
      <c r="A1211" s="16"/>
      <c r="B1211" s="36"/>
      <c r="C1211" s="17"/>
      <c r="D1211" s="135"/>
      <c r="E1211" s="150"/>
    </row>
    <row r="1212" spans="1:5" ht="15.75">
      <c r="A1212" s="20"/>
      <c r="B1212" s="36"/>
      <c r="C1212" s="11"/>
      <c r="D1212" s="135"/>
      <c r="E1212" s="150"/>
    </row>
    <row r="1213" spans="1:5" ht="15.75">
      <c r="A1213" s="20"/>
      <c r="B1213" s="36"/>
      <c r="C1213" s="11"/>
      <c r="D1213" s="135"/>
      <c r="E1213" s="150"/>
    </row>
    <row r="1214" spans="1:5" ht="15.75">
      <c r="A1214" s="25"/>
      <c r="B1214" s="36"/>
      <c r="C1214" s="11"/>
      <c r="D1214" s="135"/>
      <c r="E1214" s="150"/>
    </row>
    <row r="1215" spans="1:5" ht="15.75">
      <c r="A1215" s="20"/>
      <c r="B1215" s="36"/>
      <c r="C1215" s="11"/>
      <c r="D1215" s="135"/>
      <c r="E1215" s="150"/>
    </row>
    <row r="1216" spans="1:5" ht="15.75">
      <c r="A1216" s="48"/>
      <c r="B1216" s="47"/>
      <c r="C1216" s="23"/>
      <c r="D1216" s="135"/>
    </row>
    <row r="1217" spans="1:4" ht="15.75">
      <c r="A1217" s="48"/>
      <c r="B1217" s="47"/>
      <c r="C1217" s="23"/>
      <c r="D1217" s="135"/>
    </row>
    <row r="1218" spans="1:4" ht="15.75">
      <c r="A1218" s="48"/>
      <c r="B1218" s="47"/>
      <c r="C1218" s="17"/>
      <c r="D1218" s="135"/>
    </row>
    <row r="1219" spans="1:4" ht="16.5" customHeight="1">
      <c r="A1219" s="44"/>
      <c r="B1219" s="17"/>
      <c r="C1219" s="17"/>
      <c r="D1219" s="147"/>
    </row>
    <row r="1220" spans="1:4" ht="16.5" customHeight="1">
      <c r="A1220" s="45"/>
      <c r="B1220" s="27"/>
      <c r="C1220" s="27"/>
      <c r="D1220" s="144"/>
    </row>
    <row r="1221" spans="1:4" ht="12.75">
      <c r="A1221" s="57"/>
      <c r="B1221" s="5"/>
      <c r="C1221" s="5"/>
      <c r="D1221" s="151"/>
    </row>
  </sheetData>
  <mergeCells count="4">
    <mergeCell ref="D2:F2"/>
    <mergeCell ref="D3:F3"/>
    <mergeCell ref="D4:F4"/>
    <mergeCell ref="A6:F6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2017-11-10T11:18:13Z</cp:lastPrinted>
  <dcterms:created xsi:type="dcterms:W3CDTF">2013-01-23T11:33:24Z</dcterms:created>
  <dcterms:modified xsi:type="dcterms:W3CDTF">2018-04-24T10:25:16Z</dcterms:modified>
</cp:coreProperties>
</file>