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025" windowHeight="7770"/>
  </bookViews>
  <sheets>
    <sheet name="ведомств.структура" sheetId="1" r:id="rId1"/>
  </sheets>
  <calcPr calcId="125725"/>
</workbook>
</file>

<file path=xl/calcChain.xml><?xml version="1.0" encoding="utf-8"?>
<calcChain xmlns="http://schemas.openxmlformats.org/spreadsheetml/2006/main">
  <c r="H1494" i="1"/>
  <c r="H1493" s="1"/>
  <c r="H1490"/>
  <c r="H1489" s="1"/>
  <c r="H1488" s="1"/>
  <c r="H1481"/>
  <c r="H1480" s="1"/>
  <c r="H1479" s="1"/>
  <c r="H1478" s="1"/>
  <c r="H1477" s="1"/>
  <c r="H1475"/>
  <c r="H1473"/>
  <c r="H1464"/>
  <c r="H1463" s="1"/>
  <c r="H1462" s="1"/>
  <c r="H1461" s="1"/>
  <c r="H1459"/>
  <c r="H1457"/>
  <c r="H1455"/>
  <c r="H1444"/>
  <c r="H1443" s="1"/>
  <c r="H1442" s="1"/>
  <c r="H1441" s="1"/>
  <c r="H1440" s="1"/>
  <c r="H1438"/>
  <c r="H1436"/>
  <c r="H1435" s="1"/>
  <c r="H1434" s="1"/>
  <c r="H1433" s="1"/>
  <c r="H1432" s="1"/>
  <c r="H1429"/>
  <c r="H1428" s="1"/>
  <c r="H1426"/>
  <c r="H1425" s="1"/>
  <c r="H1423"/>
  <c r="H1422" s="1"/>
  <c r="H1420"/>
  <c r="H1419" s="1"/>
  <c r="H1415"/>
  <c r="H1414" s="1"/>
  <c r="H1412"/>
  <c r="H1411" s="1"/>
  <c r="H1409"/>
  <c r="H1402"/>
  <c r="H1400"/>
  <c r="H1397"/>
  <c r="H1392"/>
  <c r="H1391" s="1"/>
  <c r="H1388"/>
  <c r="H1387" s="1"/>
  <c r="H1386" s="1"/>
  <c r="H1384"/>
  <c r="H1383" s="1"/>
  <c r="H1381"/>
  <c r="H1378"/>
  <c r="H1376"/>
  <c r="H1373"/>
  <c r="H1370"/>
  <c r="H1368"/>
  <c r="H1363"/>
  <c r="H1361"/>
  <c r="H1358"/>
  <c r="H1351"/>
  <c r="H1350" s="1"/>
  <c r="H1345"/>
  <c r="H1342"/>
  <c r="H1341" s="1"/>
  <c r="H1339"/>
  <c r="H1337"/>
  <c r="H1332"/>
  <c r="H1331" s="1"/>
  <c r="H1329"/>
  <c r="H1321"/>
  <c r="H1320" s="1"/>
  <c r="H1315"/>
  <c r="H1314" s="1"/>
  <c r="H1313" s="1"/>
  <c r="H1311"/>
  <c r="H1310" s="1"/>
  <c r="H1307"/>
  <c r="H1306" s="1"/>
  <c r="H1305" s="1"/>
  <c r="H1296"/>
  <c r="H1295" s="1"/>
  <c r="H1294" s="1"/>
  <c r="H1293" s="1"/>
  <c r="H1292" s="1"/>
  <c r="H1290"/>
  <c r="H1288"/>
  <c r="H1283"/>
  <c r="H1281"/>
  <c r="H1279"/>
  <c r="H1272"/>
  <c r="H1270"/>
  <c r="H1269" s="1"/>
  <c r="H1266"/>
  <c r="H1264"/>
  <c r="H1258"/>
  <c r="H1256"/>
  <c r="H1250"/>
  <c r="H1249" s="1"/>
  <c r="H1248" s="1"/>
  <c r="H1246"/>
  <c r="H1245" s="1"/>
  <c r="H1244" s="1"/>
  <c r="H1242"/>
  <c r="H1241" s="1"/>
  <c r="H1240" s="1"/>
  <c r="H1236"/>
  <c r="H1234"/>
  <c r="H1231"/>
  <c r="H1228"/>
  <c r="H1227" s="1"/>
  <c r="H1226" s="1"/>
  <c r="H1222"/>
  <c r="H1221" s="1"/>
  <c r="H1218"/>
  <c r="H1217" s="1"/>
  <c r="H1216" s="1"/>
  <c r="H1212"/>
  <c r="H1211" s="1"/>
  <c r="H1205"/>
  <c r="H1203"/>
  <c r="H1197"/>
  <c r="H1196" s="1"/>
  <c r="H1195" s="1"/>
  <c r="H1193"/>
  <c r="H1192" s="1"/>
  <c r="H1191" s="1"/>
  <c r="H1188"/>
  <c r="H1187" s="1"/>
  <c r="H1186" s="1"/>
  <c r="H1185" s="1"/>
  <c r="H1179"/>
  <c r="H1178" s="1"/>
  <c r="H1177" s="1"/>
  <c r="H1176" s="1"/>
  <c r="H1175" s="1"/>
  <c r="H1174" s="1"/>
  <c r="H1172"/>
  <c r="H1171" s="1"/>
  <c r="H1170" s="1"/>
  <c r="H1169" s="1"/>
  <c r="H1168" s="1"/>
  <c r="H1166"/>
  <c r="H1165" s="1"/>
  <c r="H1158"/>
  <c r="H1157" s="1"/>
  <c r="H1154"/>
  <c r="H1153" s="1"/>
  <c r="H1152" s="1"/>
  <c r="H1150"/>
  <c r="H1149" s="1"/>
  <c r="H1148" s="1"/>
  <c r="H1146"/>
  <c r="H1145" s="1"/>
  <c r="H1144" s="1"/>
  <c r="H1138"/>
  <c r="H1137" s="1"/>
  <c r="H1136" s="1"/>
  <c r="H1133"/>
  <c r="H1132" s="1"/>
  <c r="H1131" s="1"/>
  <c r="H1128"/>
  <c r="H1127" s="1"/>
  <c r="H1124"/>
  <c r="H1123" s="1"/>
  <c r="H1122" s="1"/>
  <c r="H1117"/>
  <c r="H1116" s="1"/>
  <c r="H1115" s="1"/>
  <c r="H1114" s="1"/>
  <c r="H1113" s="1"/>
  <c r="H1112" s="1"/>
  <c r="H1110"/>
  <c r="H1109" s="1"/>
  <c r="H1108" s="1"/>
  <c r="H1107" s="1"/>
  <c r="H1106" s="1"/>
  <c r="H1104"/>
  <c r="H1103" s="1"/>
  <c r="H1100"/>
  <c r="H1099" s="1"/>
  <c r="H1098" s="1"/>
  <c r="H1091"/>
  <c r="H1090" s="1"/>
  <c r="H1089" s="1"/>
  <c r="H1087"/>
  <c r="H1086" s="1"/>
  <c r="H1074"/>
  <c r="H1071"/>
  <c r="H1064"/>
  <c r="H1063" s="1"/>
  <c r="H1061"/>
  <c r="H1060" s="1"/>
  <c r="H1053"/>
  <c r="H1052" s="1"/>
  <c r="H1051" s="1"/>
  <c r="H1050" s="1"/>
  <c r="H1048"/>
  <c r="H1046"/>
  <c r="H1042"/>
  <c r="H1040"/>
  <c r="H1038"/>
  <c r="H1034"/>
  <c r="H1032"/>
  <c r="H1026"/>
  <c r="H1025" s="1"/>
  <c r="H1020"/>
  <c r="H1019" s="1"/>
  <c r="H1014"/>
  <c r="H1013" s="1"/>
  <c r="H1012" s="1"/>
  <c r="H1011" s="1"/>
  <c r="H1009"/>
  <c r="H1008" s="1"/>
  <c r="H1007" s="1"/>
  <c r="H1006" s="1"/>
  <c r="H1002"/>
  <c r="H1000"/>
  <c r="H997"/>
  <c r="H995"/>
  <c r="H992"/>
  <c r="H990"/>
  <c r="H983"/>
  <c r="H982" s="1"/>
  <c r="H981" s="1"/>
  <c r="H979"/>
  <c r="H978" s="1"/>
  <c r="H974"/>
  <c r="H973" s="1"/>
  <c r="H970"/>
  <c r="H969" s="1"/>
  <c r="H968" s="1"/>
  <c r="H965"/>
  <c r="H964" s="1"/>
  <c r="H960"/>
  <c r="H959" s="1"/>
  <c r="H958" s="1"/>
  <c r="H953"/>
  <c r="H952" s="1"/>
  <c r="H951" s="1"/>
  <c r="H950" s="1"/>
  <c r="H949" s="1"/>
  <c r="H947"/>
  <c r="H946" s="1"/>
  <c r="H945" s="1"/>
  <c r="H943"/>
  <c r="H942" s="1"/>
  <c r="H941" s="1"/>
  <c r="H938"/>
  <c r="H937" s="1"/>
  <c r="H936" s="1"/>
  <c r="H935" s="1"/>
  <c r="H930"/>
  <c r="H929" s="1"/>
  <c r="H926"/>
  <c r="H924"/>
  <c r="H919"/>
  <c r="H918" s="1"/>
  <c r="H917" s="1"/>
  <c r="H916" s="1"/>
  <c r="H914"/>
  <c r="H912"/>
  <c r="H907"/>
  <c r="H906" s="1"/>
  <c r="H905" s="1"/>
  <c r="H903"/>
  <c r="H902" s="1"/>
  <c r="H899"/>
  <c r="H898" s="1"/>
  <c r="H897" s="1"/>
  <c r="H895"/>
  <c r="H894" s="1"/>
  <c r="H891"/>
  <c r="H889"/>
  <c r="H883"/>
  <c r="H880"/>
  <c r="H876"/>
  <c r="H875" s="1"/>
  <c r="H872"/>
  <c r="H870"/>
  <c r="H869" s="1"/>
  <c r="H864"/>
  <c r="H863" s="1"/>
  <c r="H859"/>
  <c r="H856"/>
  <c r="H852"/>
  <c r="H851" s="1"/>
  <c r="H850" s="1"/>
  <c r="H848"/>
  <c r="H846"/>
  <c r="H839"/>
  <c r="H837"/>
  <c r="H831"/>
  <c r="H830" s="1"/>
  <c r="H829" s="1"/>
  <c r="H828" s="1"/>
  <c r="H827" s="1"/>
  <c r="H825"/>
  <c r="H824" s="1"/>
  <c r="H820"/>
  <c r="H819" s="1"/>
  <c r="H815"/>
  <c r="H813"/>
  <c r="H812" s="1"/>
  <c r="H811" s="1"/>
  <c r="H809"/>
  <c r="H807"/>
  <c r="H802"/>
  <c r="H800"/>
  <c r="H799" s="1"/>
  <c r="H793"/>
  <c r="H792" s="1"/>
  <c r="H785"/>
  <c r="H783"/>
  <c r="H778"/>
  <c r="H777" s="1"/>
  <c r="H774"/>
  <c r="H773" s="1"/>
  <c r="H772" s="1"/>
  <c r="H769"/>
  <c r="H766"/>
  <c r="H762"/>
  <c r="H761" s="1"/>
  <c r="H757"/>
  <c r="H754"/>
  <c r="H749"/>
  <c r="H748" s="1"/>
  <c r="H746"/>
  <c r="H745" s="1"/>
  <c r="H742"/>
  <c r="H741" s="1"/>
  <c r="H736"/>
  <c r="H734"/>
  <c r="H728"/>
  <c r="H726"/>
  <c r="H722"/>
  <c r="H720"/>
  <c r="H715"/>
  <c r="H713"/>
  <c r="H712" s="1"/>
  <c r="H711" s="1"/>
  <c r="H710" s="1"/>
  <c r="H701"/>
  <c r="H700" s="1"/>
  <c r="H693"/>
  <c r="H692" s="1"/>
  <c r="H690"/>
  <c r="H689" s="1"/>
  <c r="H683"/>
  <c r="H681"/>
  <c r="H678"/>
  <c r="H676"/>
  <c r="H671"/>
  <c r="H670" s="1"/>
  <c r="H665"/>
  <c r="H662"/>
  <c r="H659"/>
  <c r="H657"/>
  <c r="H655"/>
  <c r="H644"/>
  <c r="H643" s="1"/>
  <c r="H641"/>
  <c r="H639"/>
  <c r="H635"/>
  <c r="H634" s="1"/>
  <c r="H630"/>
  <c r="H629" s="1"/>
  <c r="H618"/>
  <c r="H617" s="1"/>
  <c r="H615"/>
  <c r="H614" s="1"/>
  <c r="H612"/>
  <c r="H611" s="1"/>
  <c r="H605"/>
  <c r="H604" s="1"/>
  <c r="H599"/>
  <c r="H596"/>
  <c r="H595" s="1"/>
  <c r="H594" s="1"/>
  <c r="H593" s="1"/>
  <c r="H591"/>
  <c r="H590" s="1"/>
  <c r="H588"/>
  <c r="H587" s="1"/>
  <c r="H585"/>
  <c r="H584" s="1"/>
  <c r="H578"/>
  <c r="H577" s="1"/>
  <c r="H576" s="1"/>
  <c r="H575" s="1"/>
  <c r="H574" s="1"/>
  <c r="H573" s="1"/>
  <c r="H570"/>
  <c r="H569" s="1"/>
  <c r="H568" s="1"/>
  <c r="H565"/>
  <c r="H564" s="1"/>
  <c r="H557"/>
  <c r="H555"/>
  <c r="H548"/>
  <c r="H547" s="1"/>
  <c r="H545"/>
  <c r="H544" s="1"/>
  <c r="H542"/>
  <c r="H541" s="1"/>
  <c r="H538"/>
  <c r="H537" s="1"/>
  <c r="H536" s="1"/>
  <c r="H535" s="1"/>
  <c r="H534" s="1"/>
  <c r="H532"/>
  <c r="H531" s="1"/>
  <c r="H530" s="1"/>
  <c r="H529" s="1"/>
  <c r="H523"/>
  <c r="H522" s="1"/>
  <c r="H520"/>
  <c r="H518"/>
  <c r="H515"/>
  <c r="H514" s="1"/>
  <c r="H508"/>
  <c r="H507" s="1"/>
  <c r="H500"/>
  <c r="H499" s="1"/>
  <c r="H494"/>
  <c r="H493" s="1"/>
  <c r="H491"/>
  <c r="H490" s="1"/>
  <c r="H483"/>
  <c r="H482" s="1"/>
  <c r="H479"/>
  <c r="H478" s="1"/>
  <c r="H476"/>
  <c r="H475" s="1"/>
  <c r="H473"/>
  <c r="H472" s="1"/>
  <c r="H466"/>
  <c r="H465" s="1"/>
  <c r="H464" s="1"/>
  <c r="H463" s="1"/>
  <c r="H461"/>
  <c r="H460" s="1"/>
  <c r="H457"/>
  <c r="H456" s="1"/>
  <c r="H454"/>
  <c r="H453" s="1"/>
  <c r="H451"/>
  <c r="H450" s="1"/>
  <c r="H448"/>
  <c r="H447" s="1"/>
  <c r="H445"/>
  <c r="H444" s="1"/>
  <c r="H442"/>
  <c r="H441" s="1"/>
  <c r="H435"/>
  <c r="H434" s="1"/>
  <c r="H433" s="1"/>
  <c r="H432" s="1"/>
  <c r="H431" s="1"/>
  <c r="H430" s="1"/>
  <c r="H428"/>
  <c r="H427" s="1"/>
  <c r="H426" s="1"/>
  <c r="H425" s="1"/>
  <c r="H423"/>
  <c r="H422" s="1"/>
  <c r="H420"/>
  <c r="H419" s="1"/>
  <c r="H417"/>
  <c r="H416" s="1"/>
  <c r="H409"/>
  <c r="H408" s="1"/>
  <c r="H403"/>
  <c r="H402" s="1"/>
  <c r="H401" s="1"/>
  <c r="H400" s="1"/>
  <c r="H398"/>
  <c r="H397" s="1"/>
  <c r="H393"/>
  <c r="H392" s="1"/>
  <c r="H391" s="1"/>
  <c r="H389"/>
  <c r="H388" s="1"/>
  <c r="H385"/>
  <c r="H384" s="1"/>
  <c r="H383" s="1"/>
  <c r="H378"/>
  <c r="H377" s="1"/>
  <c r="H374"/>
  <c r="H373" s="1"/>
  <c r="H372" s="1"/>
  <c r="H370"/>
  <c r="H369" s="1"/>
  <c r="H366"/>
  <c r="H365" s="1"/>
  <c r="H359"/>
  <c r="H358" s="1"/>
  <c r="H353"/>
  <c r="H352" s="1"/>
  <c r="H350"/>
  <c r="H349" s="1"/>
  <c r="H346"/>
  <c r="H345" s="1"/>
  <c r="H343"/>
  <c r="H342" s="1"/>
  <c r="H340"/>
  <c r="H339" s="1"/>
  <c r="H337"/>
  <c r="H336" s="1"/>
  <c r="H334"/>
  <c r="H333" s="1"/>
  <c r="H329"/>
  <c r="H327"/>
  <c r="H325"/>
  <c r="H322"/>
  <c r="H321" s="1"/>
  <c r="H319"/>
  <c r="H318" s="1"/>
  <c r="H316"/>
  <c r="H315" s="1"/>
  <c r="H311"/>
  <c r="H310" s="1"/>
  <c r="H308"/>
  <c r="H307" s="1"/>
  <c r="H305"/>
  <c r="H304" s="1"/>
  <c r="H299"/>
  <c r="H298" s="1"/>
  <c r="H291"/>
  <c r="H288"/>
  <c r="H281"/>
  <c r="H280" s="1"/>
  <c r="H277"/>
  <c r="H276" s="1"/>
  <c r="H274"/>
  <c r="H273" s="1"/>
  <c r="H271"/>
  <c r="H270" s="1"/>
  <c r="H268"/>
  <c r="H267" s="1"/>
  <c r="H265"/>
  <c r="H264" s="1"/>
  <c r="H262"/>
  <c r="H261" s="1"/>
  <c r="H259"/>
  <c r="H258" s="1"/>
  <c r="H254"/>
  <c r="H253" s="1"/>
  <c r="H250"/>
  <c r="H249" s="1"/>
  <c r="H247"/>
  <c r="H246" s="1"/>
  <c r="H244"/>
  <c r="H243" s="1"/>
  <c r="H239"/>
  <c r="H238" s="1"/>
  <c r="H235"/>
  <c r="H234" s="1"/>
  <c r="H231"/>
  <c r="H230" s="1"/>
  <c r="H227"/>
  <c r="H226" s="1"/>
  <c r="H222"/>
  <c r="H221" s="1"/>
  <c r="H219"/>
  <c r="H218" s="1"/>
  <c r="H215"/>
  <c r="H214" s="1"/>
  <c r="H212"/>
  <c r="H211" s="1"/>
  <c r="H204"/>
  <c r="H203" s="1"/>
  <c r="H199"/>
  <c r="H197"/>
  <c r="H196"/>
  <c r="H195" s="1"/>
  <c r="H189"/>
  <c r="H188" s="1"/>
  <c r="H183"/>
  <c r="H182" s="1"/>
  <c r="H177"/>
  <c r="H175"/>
  <c r="H173"/>
  <c r="H169"/>
  <c r="H168" s="1"/>
  <c r="H165"/>
  <c r="H164" s="1"/>
  <c r="H160"/>
  <c r="H159" s="1"/>
  <c r="H156"/>
  <c r="H155" s="1"/>
  <c r="H151"/>
  <c r="H150" s="1"/>
  <c r="H145"/>
  <c r="H143"/>
  <c r="H142" s="1"/>
  <c r="H137"/>
  <c r="H136" s="1"/>
  <c r="H131"/>
  <c r="H129"/>
  <c r="H127"/>
  <c r="H124"/>
  <c r="H122"/>
  <c r="H119"/>
  <c r="H118" s="1"/>
  <c r="H113"/>
  <c r="H112" s="1"/>
  <c r="H107"/>
  <c r="H106" s="1"/>
  <c r="H102"/>
  <c r="H101" s="1"/>
  <c r="H94"/>
  <c r="H93" s="1"/>
  <c r="H90"/>
  <c r="H89" s="1"/>
  <c r="H86"/>
  <c r="H85" s="1"/>
  <c r="H83"/>
  <c r="H82" s="1"/>
  <c r="H80"/>
  <c r="H79" s="1"/>
  <c r="H77"/>
  <c r="H76" s="1"/>
  <c r="H71"/>
  <c r="H68"/>
  <c r="H61"/>
  <c r="H58"/>
  <c r="H57" s="1"/>
  <c r="H52"/>
  <c r="H51" s="1"/>
  <c r="H46"/>
  <c r="H43"/>
  <c r="H42"/>
  <c r="H41" s="1"/>
  <c r="H40" s="1"/>
  <c r="H37"/>
  <c r="H34"/>
  <c r="H31"/>
  <c r="H29"/>
  <c r="H27"/>
  <c r="H20"/>
  <c r="H19" s="1"/>
  <c r="I1495"/>
  <c r="I1491"/>
  <c r="I1482"/>
  <c r="I1476"/>
  <c r="I1474"/>
  <c r="I1465"/>
  <c r="I1460"/>
  <c r="I1458"/>
  <c r="I1456"/>
  <c r="I1445"/>
  <c r="I1439"/>
  <c r="I1437"/>
  <c r="I1430"/>
  <c r="I1427"/>
  <c r="I1424"/>
  <c r="I1421"/>
  <c r="I1416"/>
  <c r="I1413"/>
  <c r="I1410"/>
  <c r="I1403"/>
  <c r="I1401"/>
  <c r="I1398"/>
  <c r="I1393"/>
  <c r="I1389"/>
  <c r="I1385"/>
  <c r="I1382"/>
  <c r="I1379"/>
  <c r="I1377"/>
  <c r="I1374"/>
  <c r="I1371"/>
  <c r="I1369"/>
  <c r="I1364"/>
  <c r="I1362"/>
  <c r="I1359"/>
  <c r="I1353"/>
  <c r="I1352"/>
  <c r="I1346"/>
  <c r="I1344"/>
  <c r="I1343"/>
  <c r="I1340"/>
  <c r="I1338"/>
  <c r="I1333"/>
  <c r="I1330"/>
  <c r="I1322"/>
  <c r="I1316"/>
  <c r="I1312"/>
  <c r="I1308"/>
  <c r="I1297"/>
  <c r="I1291"/>
  <c r="I1289"/>
  <c r="I1284"/>
  <c r="I1282"/>
  <c r="I1280"/>
  <c r="I1273"/>
  <c r="I1271"/>
  <c r="I1267"/>
  <c r="I1265"/>
  <c r="I1259"/>
  <c r="I1257"/>
  <c r="I1251"/>
  <c r="I1247"/>
  <c r="I1243"/>
  <c r="I1237"/>
  <c r="I1235"/>
  <c r="I1232"/>
  <c r="I1229"/>
  <c r="I1223"/>
  <c r="I1219"/>
  <c r="I1213"/>
  <c r="I1206"/>
  <c r="I1204"/>
  <c r="I1198"/>
  <c r="I1194"/>
  <c r="I1189"/>
  <c r="I1180"/>
  <c r="I1173"/>
  <c r="I1167"/>
  <c r="I1160"/>
  <c r="I1159"/>
  <c r="I1155"/>
  <c r="I1151"/>
  <c r="I1147"/>
  <c r="I1139"/>
  <c r="I1135"/>
  <c r="I1134"/>
  <c r="I1130"/>
  <c r="I1129"/>
  <c r="I1125"/>
  <c r="I1118"/>
  <c r="I1111"/>
  <c r="I1105"/>
  <c r="I1101"/>
  <c r="I1092"/>
  <c r="I1088"/>
  <c r="I1076"/>
  <c r="I1075"/>
  <c r="I1073"/>
  <c r="I1072"/>
  <c r="I1065"/>
  <c r="I1062"/>
  <c r="I1054"/>
  <c r="I1049"/>
  <c r="I1047"/>
  <c r="I1043"/>
  <c r="I1041"/>
  <c r="I1039"/>
  <c r="I1035"/>
  <c r="I1033"/>
  <c r="I1028"/>
  <c r="I1027"/>
  <c r="I1021"/>
  <c r="I1015"/>
  <c r="I1010"/>
  <c r="I1003"/>
  <c r="I1001"/>
  <c r="I998"/>
  <c r="I996"/>
  <c r="I993"/>
  <c r="I991"/>
  <c r="I984"/>
  <c r="I980"/>
  <c r="I975"/>
  <c r="I971"/>
  <c r="I967"/>
  <c r="I966"/>
  <c r="I962"/>
  <c r="I961"/>
  <c r="I954"/>
  <c r="I948"/>
  <c r="I944"/>
  <c r="I939"/>
  <c r="I931"/>
  <c r="I927"/>
  <c r="I925"/>
  <c r="I920"/>
  <c r="I915"/>
  <c r="I913"/>
  <c r="I908"/>
  <c r="I904"/>
  <c r="I900"/>
  <c r="I896"/>
  <c r="I892"/>
  <c r="I890"/>
  <c r="I885"/>
  <c r="I884"/>
  <c r="I882"/>
  <c r="I881"/>
  <c r="I877"/>
  <c r="I873"/>
  <c r="I871"/>
  <c r="I866"/>
  <c r="I865"/>
  <c r="I861"/>
  <c r="I860"/>
  <c r="I858"/>
  <c r="I857"/>
  <c r="I853"/>
  <c r="I849"/>
  <c r="I847"/>
  <c r="I840"/>
  <c r="I838"/>
  <c r="I832"/>
  <c r="I826"/>
  <c r="I821"/>
  <c r="I816"/>
  <c r="I814"/>
  <c r="I810"/>
  <c r="I808"/>
  <c r="I803"/>
  <c r="I801"/>
  <c r="I794"/>
  <c r="I786"/>
  <c r="I784"/>
  <c r="I779"/>
  <c r="I775"/>
  <c r="I771"/>
  <c r="I770"/>
  <c r="I768"/>
  <c r="I767"/>
  <c r="I763"/>
  <c r="I759"/>
  <c r="I758"/>
  <c r="I756"/>
  <c r="I755"/>
  <c r="I750"/>
  <c r="I747"/>
  <c r="I744"/>
  <c r="I743"/>
  <c r="I737"/>
  <c r="I735"/>
  <c r="I729"/>
  <c r="I727"/>
  <c r="I723"/>
  <c r="I721"/>
  <c r="I716"/>
  <c r="I714"/>
  <c r="I702"/>
  <c r="I694"/>
  <c r="I691"/>
  <c r="I684"/>
  <c r="I682"/>
  <c r="I679"/>
  <c r="I677"/>
  <c r="I672"/>
  <c r="I667"/>
  <c r="I666"/>
  <c r="I664"/>
  <c r="I663"/>
  <c r="I660"/>
  <c r="I658"/>
  <c r="I656"/>
  <c r="I645"/>
  <c r="I642"/>
  <c r="I640"/>
  <c r="I636"/>
  <c r="I631"/>
  <c r="I620"/>
  <c r="I619"/>
  <c r="I616"/>
  <c r="I613"/>
  <c r="I606"/>
  <c r="I601"/>
  <c r="I600"/>
  <c r="I598"/>
  <c r="I597"/>
  <c r="I592"/>
  <c r="I589"/>
  <c r="I586"/>
  <c r="I579"/>
  <c r="I571"/>
  <c r="I567"/>
  <c r="I566"/>
  <c r="I558"/>
  <c r="I556"/>
  <c r="I549"/>
  <c r="I546"/>
  <c r="I543"/>
  <c r="I539"/>
  <c r="I533"/>
  <c r="I525"/>
  <c r="I524"/>
  <c r="I521"/>
  <c r="I519"/>
  <c r="I516"/>
  <c r="I509"/>
  <c r="I501"/>
  <c r="I495"/>
  <c r="I492"/>
  <c r="I484"/>
  <c r="I480"/>
  <c r="I477"/>
  <c r="I474"/>
  <c r="I467"/>
  <c r="I462"/>
  <c r="I458"/>
  <c r="I455"/>
  <c r="I452"/>
  <c r="I449"/>
  <c r="I446"/>
  <c r="I443"/>
  <c r="I436"/>
  <c r="I429"/>
  <c r="I424"/>
  <c r="I421"/>
  <c r="I418"/>
  <c r="I410"/>
  <c r="I404"/>
  <c r="I399"/>
  <c r="I394"/>
  <c r="I390"/>
  <c r="I386"/>
  <c r="I379"/>
  <c r="I375"/>
  <c r="I371"/>
  <c r="I367"/>
  <c r="I360"/>
  <c r="I354"/>
  <c r="I351"/>
  <c r="I347"/>
  <c r="I344"/>
  <c r="I341"/>
  <c r="I338"/>
  <c r="I335"/>
  <c r="I330"/>
  <c r="I328"/>
  <c r="I326"/>
  <c r="I323"/>
  <c r="I320"/>
  <c r="I317"/>
  <c r="I312"/>
  <c r="I309"/>
  <c r="I306"/>
  <c r="I300"/>
  <c r="I293"/>
  <c r="I292"/>
  <c r="I290"/>
  <c r="I289"/>
  <c r="I282"/>
  <c r="I278"/>
  <c r="I275"/>
  <c r="I272"/>
  <c r="I269"/>
  <c r="I266"/>
  <c r="I263"/>
  <c r="I260"/>
  <c r="I255"/>
  <c r="I251"/>
  <c r="I248"/>
  <c r="I245"/>
  <c r="I240"/>
  <c r="I236"/>
  <c r="I232"/>
  <c r="I228"/>
  <c r="I223"/>
  <c r="I220"/>
  <c r="I216"/>
  <c r="I213"/>
  <c r="I205"/>
  <c r="I200"/>
  <c r="I198"/>
  <c r="I190"/>
  <c r="I185"/>
  <c r="I184"/>
  <c r="I178"/>
  <c r="I176"/>
  <c r="I174"/>
  <c r="I170"/>
  <c r="I166"/>
  <c r="I161"/>
  <c r="I157"/>
  <c r="I153"/>
  <c r="I152"/>
  <c r="I146"/>
  <c r="I144"/>
  <c r="I138"/>
  <c r="I132"/>
  <c r="I130"/>
  <c r="I128"/>
  <c r="I125"/>
  <c r="I123"/>
  <c r="I120"/>
  <c r="I114"/>
  <c r="I108"/>
  <c r="I103"/>
  <c r="I95"/>
  <c r="I91"/>
  <c r="I87"/>
  <c r="I84"/>
  <c r="I81"/>
  <c r="I78"/>
  <c r="I73"/>
  <c r="I72"/>
  <c r="I70"/>
  <c r="I69"/>
  <c r="I63"/>
  <c r="I62"/>
  <c r="I60"/>
  <c r="I59"/>
  <c r="I53"/>
  <c r="I48"/>
  <c r="I47"/>
  <c r="I45"/>
  <c r="I44"/>
  <c r="I39"/>
  <c r="I38"/>
  <c r="I36"/>
  <c r="I35"/>
  <c r="I32"/>
  <c r="I30"/>
  <c r="I28"/>
  <c r="I21"/>
  <c r="G678"/>
  <c r="H1360" l="1"/>
  <c r="H1399"/>
  <c r="H1396" s="1"/>
  <c r="H1394" s="1"/>
  <c r="H1263"/>
  <c r="H1255"/>
  <c r="H1254" s="1"/>
  <c r="H782"/>
  <c r="H1070"/>
  <c r="H1069" s="1"/>
  <c r="H1045"/>
  <c r="H999"/>
  <c r="H994" s="1"/>
  <c r="H989"/>
  <c r="H928"/>
  <c r="H888"/>
  <c r="H1102"/>
  <c r="H1262"/>
  <c r="H868"/>
  <c r="H654"/>
  <c r="H806"/>
  <c r="H805" s="1"/>
  <c r="H804" s="1"/>
  <c r="H1031"/>
  <c r="H1202"/>
  <c r="H1278"/>
  <c r="H1367"/>
  <c r="H1375"/>
  <c r="H1372" s="1"/>
  <c r="H661"/>
  <c r="I678"/>
  <c r="H719"/>
  <c r="H733"/>
  <c r="H732" s="1"/>
  <c r="H911"/>
  <c r="H1287"/>
  <c r="H554"/>
  <c r="H725"/>
  <c r="H724" s="1"/>
  <c r="H1037"/>
  <c r="H1431"/>
  <c r="H855"/>
  <c r="H836"/>
  <c r="H781"/>
  <c r="H753"/>
  <c r="H752" s="1"/>
  <c r="H680"/>
  <c r="H653"/>
  <c r="H638"/>
  <c r="H553"/>
  <c r="H552" s="1"/>
  <c r="H517"/>
  <c r="H415"/>
  <c r="H387"/>
  <c r="H252"/>
  <c r="H172"/>
  <c r="H141"/>
  <c r="H126"/>
  <c r="H121"/>
  <c r="H105"/>
  <c r="H104" s="1"/>
  <c r="H67"/>
  <c r="H26"/>
  <c r="H818"/>
  <c r="H874"/>
  <c r="H1492"/>
  <c r="H1487" s="1"/>
  <c r="H1472"/>
  <c r="H1454"/>
  <c r="H1408"/>
  <c r="H1390"/>
  <c r="H1380"/>
  <c r="H1357"/>
  <c r="H1349"/>
  <c r="H1336"/>
  <c r="H1319"/>
  <c r="H1309"/>
  <c r="H1304" s="1"/>
  <c r="H1268"/>
  <c r="H1233"/>
  <c r="H1220"/>
  <c r="H1215" s="1"/>
  <c r="H1210"/>
  <c r="H1164"/>
  <c r="H1156"/>
  <c r="H1143" s="1"/>
  <c r="H1126"/>
  <c r="H1085"/>
  <c r="H1084" s="1"/>
  <c r="H1059"/>
  <c r="H1044"/>
  <c r="H1024"/>
  <c r="H1018"/>
  <c r="H1005"/>
  <c r="H977"/>
  <c r="H972"/>
  <c r="H963"/>
  <c r="H923"/>
  <c r="H922" s="1"/>
  <c r="H901"/>
  <c r="H893"/>
  <c r="H887"/>
  <c r="H879"/>
  <c r="H862"/>
  <c r="H845"/>
  <c r="H835"/>
  <c r="H823"/>
  <c r="H798"/>
  <c r="H791"/>
  <c r="H776"/>
  <c r="H765"/>
  <c r="H760"/>
  <c r="H740"/>
  <c r="H718"/>
  <c r="H699"/>
  <c r="H688"/>
  <c r="H675"/>
  <c r="H669"/>
  <c r="H637"/>
  <c r="H633"/>
  <c r="H628"/>
  <c r="H610"/>
  <c r="H603"/>
  <c r="H563"/>
  <c r="H540"/>
  <c r="H513"/>
  <c r="H506"/>
  <c r="H498"/>
  <c r="H481"/>
  <c r="H471"/>
  <c r="H459"/>
  <c r="H407"/>
  <c r="H396"/>
  <c r="H382"/>
  <c r="H376"/>
  <c r="H368"/>
  <c r="H364"/>
  <c r="H357"/>
  <c r="H348"/>
  <c r="H332"/>
  <c r="H324"/>
  <c r="H297"/>
  <c r="H296" s="1"/>
  <c r="H287"/>
  <c r="H303"/>
  <c r="H1328"/>
  <c r="H1418"/>
  <c r="H489"/>
  <c r="H583"/>
  <c r="H940"/>
  <c r="H1097"/>
  <c r="H1190"/>
  <c r="H1239"/>
  <c r="H279"/>
  <c r="H257"/>
  <c r="H242"/>
  <c r="H237"/>
  <c r="H233"/>
  <c r="H229"/>
  <c r="H225"/>
  <c r="H217"/>
  <c r="H210"/>
  <c r="H202"/>
  <c r="H194"/>
  <c r="H187"/>
  <c r="H181"/>
  <c r="H167"/>
  <c r="H163"/>
  <c r="H158"/>
  <c r="H154"/>
  <c r="H149"/>
  <c r="H135"/>
  <c r="H117"/>
  <c r="H111"/>
  <c r="H100"/>
  <c r="H92"/>
  <c r="H88"/>
  <c r="H75"/>
  <c r="H66"/>
  <c r="H56"/>
  <c r="H50"/>
  <c r="H33"/>
  <c r="H18"/>
  <c r="G145"/>
  <c r="I145" s="1"/>
  <c r="H25" l="1"/>
  <c r="H717"/>
  <c r="H1261"/>
  <c r="H957"/>
  <c r="H886"/>
  <c r="H1286"/>
  <c r="H1366"/>
  <c r="H1030"/>
  <c r="H1395"/>
  <c r="H1036"/>
  <c r="H910"/>
  <c r="H1277"/>
  <c r="H1121"/>
  <c r="H1120" s="1"/>
  <c r="H1201"/>
  <c r="H854"/>
  <c r="H780"/>
  <c r="H652"/>
  <c r="H551"/>
  <c r="H528"/>
  <c r="H440"/>
  <c r="H414"/>
  <c r="H286"/>
  <c r="H171"/>
  <c r="H140"/>
  <c r="H817"/>
  <c r="H1486"/>
  <c r="H1471"/>
  <c r="H1453"/>
  <c r="H1407"/>
  <c r="H1356"/>
  <c r="H1348"/>
  <c r="H1335"/>
  <c r="H1318"/>
  <c r="H1303"/>
  <c r="H1260"/>
  <c r="H1253"/>
  <c r="H1230"/>
  <c r="H1214"/>
  <c r="H1209"/>
  <c r="H1163"/>
  <c r="H1142"/>
  <c r="H1068"/>
  <c r="H1058"/>
  <c r="H1023"/>
  <c r="H1017"/>
  <c r="H988"/>
  <c r="H987" s="1"/>
  <c r="H976"/>
  <c r="H921"/>
  <c r="H878"/>
  <c r="H844"/>
  <c r="H834"/>
  <c r="H822"/>
  <c r="H797"/>
  <c r="H790"/>
  <c r="H764"/>
  <c r="H731"/>
  <c r="H698"/>
  <c r="H687"/>
  <c r="H674"/>
  <c r="H668"/>
  <c r="H632"/>
  <c r="H627"/>
  <c r="H609"/>
  <c r="H602"/>
  <c r="H562"/>
  <c r="H527"/>
  <c r="H512"/>
  <c r="H505"/>
  <c r="H497"/>
  <c r="H470"/>
  <c r="H406"/>
  <c r="H395"/>
  <c r="H363"/>
  <c r="H356"/>
  <c r="H331"/>
  <c r="H314"/>
  <c r="H1096"/>
  <c r="H582"/>
  <c r="H302"/>
  <c r="H1184"/>
  <c r="H934"/>
  <c r="H1238"/>
  <c r="H956"/>
  <c r="H488"/>
  <c r="H1417"/>
  <c r="H1327"/>
  <c r="H1083"/>
  <c r="H295"/>
  <c r="H709"/>
  <c r="H256"/>
  <c r="H241"/>
  <c r="H224"/>
  <c r="H209"/>
  <c r="H201"/>
  <c r="H193"/>
  <c r="H186"/>
  <c r="H180"/>
  <c r="H162"/>
  <c r="H148"/>
  <c r="H134"/>
  <c r="H116"/>
  <c r="H110"/>
  <c r="H99"/>
  <c r="H74"/>
  <c r="H65"/>
  <c r="H55"/>
  <c r="H49"/>
  <c r="H24"/>
  <c r="H17"/>
  <c r="G1290"/>
  <c r="I1290" s="1"/>
  <c r="H909" l="1"/>
  <c r="H1365"/>
  <c r="H1355" s="1"/>
  <c r="H1200"/>
  <c r="H1276"/>
  <c r="H1285"/>
  <c r="H381"/>
  <c r="H1029"/>
  <c r="H1022" s="1"/>
  <c r="H550"/>
  <c r="H439"/>
  <c r="H413"/>
  <c r="H285"/>
  <c r="H284" s="1"/>
  <c r="H1484"/>
  <c r="H1470"/>
  <c r="H1452"/>
  <c r="H1406"/>
  <c r="H1347"/>
  <c r="H1334"/>
  <c r="H1317"/>
  <c r="H1302"/>
  <c r="H1252"/>
  <c r="H1225"/>
  <c r="H1208"/>
  <c r="H1162"/>
  <c r="H1141"/>
  <c r="H1119"/>
  <c r="H1067"/>
  <c r="H1057"/>
  <c r="H1016"/>
  <c r="H986"/>
  <c r="H867"/>
  <c r="H843"/>
  <c r="H833"/>
  <c r="H796"/>
  <c r="H789"/>
  <c r="H751"/>
  <c r="H730"/>
  <c r="H697"/>
  <c r="H686"/>
  <c r="H673"/>
  <c r="H626"/>
  <c r="H608"/>
  <c r="H561"/>
  <c r="H511"/>
  <c r="H504"/>
  <c r="H496"/>
  <c r="H469"/>
  <c r="H405"/>
  <c r="H362"/>
  <c r="H355"/>
  <c r="H313"/>
  <c r="H1082"/>
  <c r="H1326"/>
  <c r="H487"/>
  <c r="H955"/>
  <c r="H581"/>
  <c r="H1095"/>
  <c r="H933"/>
  <c r="H208"/>
  <c r="H192"/>
  <c r="H179"/>
  <c r="H147"/>
  <c r="H133"/>
  <c r="H115"/>
  <c r="H98"/>
  <c r="H64"/>
  <c r="H54"/>
  <c r="H23"/>
  <c r="H15"/>
  <c r="H16"/>
  <c r="G1459"/>
  <c r="I1459" s="1"/>
  <c r="H1275" l="1"/>
  <c r="H708"/>
  <c r="H1199"/>
  <c r="H526"/>
  <c r="H438"/>
  <c r="H412"/>
  <c r="H1469"/>
  <c r="H1451"/>
  <c r="H1405"/>
  <c r="H1354"/>
  <c r="H1301"/>
  <c r="H1224"/>
  <c r="H1161"/>
  <c r="H1140"/>
  <c r="H1066"/>
  <c r="H1056"/>
  <c r="H1004"/>
  <c r="H985"/>
  <c r="H842"/>
  <c r="H795"/>
  <c r="H788"/>
  <c r="H739"/>
  <c r="H696"/>
  <c r="H685"/>
  <c r="H651"/>
  <c r="H625"/>
  <c r="H607"/>
  <c r="H560"/>
  <c r="H510"/>
  <c r="H503"/>
  <c r="H468"/>
  <c r="H380"/>
  <c r="H361"/>
  <c r="H301"/>
  <c r="H932"/>
  <c r="H1094"/>
  <c r="H580"/>
  <c r="H486"/>
  <c r="H1325"/>
  <c r="H1081"/>
  <c r="H1404"/>
  <c r="H207"/>
  <c r="H139"/>
  <c r="H109"/>
  <c r="H97"/>
  <c r="H22"/>
  <c r="G113"/>
  <c r="I113" s="1"/>
  <c r="H1183" l="1"/>
  <c r="H1274"/>
  <c r="H650"/>
  <c r="H437"/>
  <c r="H411" s="1"/>
  <c r="H1467"/>
  <c r="H1450"/>
  <c r="H1207"/>
  <c r="H1055"/>
  <c r="H841"/>
  <c r="H738"/>
  <c r="H695"/>
  <c r="H649"/>
  <c r="H624"/>
  <c r="H559"/>
  <c r="H502"/>
  <c r="H294"/>
  <c r="H1080"/>
  <c r="H1324"/>
  <c r="H572"/>
  <c r="H1093"/>
  <c r="H206"/>
  <c r="H96"/>
  <c r="G476"/>
  <c r="G557"/>
  <c r="I557" s="1"/>
  <c r="G129"/>
  <c r="I129" s="1"/>
  <c r="G475" l="1"/>
  <c r="I475" s="1"/>
  <c r="I476"/>
  <c r="H1449"/>
  <c r="H1182"/>
  <c r="H787"/>
  <c r="H707"/>
  <c r="H647"/>
  <c r="H622"/>
  <c r="H485"/>
  <c r="H283"/>
  <c r="H1323"/>
  <c r="H191"/>
  <c r="H14"/>
  <c r="G785"/>
  <c r="I785" s="1"/>
  <c r="H1447" l="1"/>
  <c r="H1181"/>
  <c r="H706"/>
  <c r="H12"/>
  <c r="H1299"/>
  <c r="G156"/>
  <c r="G155" l="1"/>
  <c r="I156"/>
  <c r="H1078"/>
  <c r="H704"/>
  <c r="G683"/>
  <c r="I683" s="1"/>
  <c r="G154" l="1"/>
  <c r="I154" s="1"/>
  <c r="I155"/>
  <c r="H1497"/>
  <c r="G635"/>
  <c r="G634" l="1"/>
  <c r="I635"/>
  <c r="G31"/>
  <c r="I31" s="1"/>
  <c r="G633" l="1"/>
  <c r="I634"/>
  <c r="G1074"/>
  <c r="I1074" s="1"/>
  <c r="G632" l="1"/>
  <c r="I632" s="1"/>
  <c r="I633"/>
  <c r="G769"/>
  <c r="I769" s="1"/>
  <c r="G859" l="1"/>
  <c r="I859" s="1"/>
  <c r="G160" l="1"/>
  <c r="G159" l="1"/>
  <c r="I160"/>
  <c r="G757"/>
  <c r="I757" s="1"/>
  <c r="G158" l="1"/>
  <c r="I158" s="1"/>
  <c r="I159"/>
  <c r="G872"/>
  <c r="I872" s="1"/>
  <c r="G165" l="1"/>
  <c r="G164" l="1"/>
  <c r="I165"/>
  <c r="G169"/>
  <c r="G163" l="1"/>
  <c r="I163" s="1"/>
  <c r="I164"/>
  <c r="G168"/>
  <c r="I169"/>
  <c r="G960"/>
  <c r="I960" s="1"/>
  <c r="G167" l="1"/>
  <c r="I168"/>
  <c r="G914"/>
  <c r="I914" s="1"/>
  <c r="G839"/>
  <c r="I839" s="1"/>
  <c r="G815"/>
  <c r="I815" s="1"/>
  <c r="G802"/>
  <c r="I802" s="1"/>
  <c r="G162" l="1"/>
  <c r="I162" s="1"/>
  <c r="I167"/>
  <c r="G848"/>
  <c r="I848" s="1"/>
  <c r="G883"/>
  <c r="I883" s="1"/>
  <c r="G926"/>
  <c r="I926" s="1"/>
  <c r="G891"/>
  <c r="I891" s="1"/>
  <c r="G809"/>
  <c r="I809" s="1"/>
  <c r="G1412" l="1"/>
  <c r="G1411" l="1"/>
  <c r="I1411" s="1"/>
  <c r="I1412"/>
  <c r="G736"/>
  <c r="I736" s="1"/>
  <c r="G542" l="1"/>
  <c r="G715"/>
  <c r="I715" s="1"/>
  <c r="G541" l="1"/>
  <c r="I541" s="1"/>
  <c r="I542"/>
  <c r="G196"/>
  <c r="I196" s="1"/>
  <c r="G199"/>
  <c r="I199" s="1"/>
  <c r="G1042" l="1"/>
  <c r="I1042" s="1"/>
  <c r="G1040"/>
  <c r="I1040" s="1"/>
  <c r="G659" l="1"/>
  <c r="I659" s="1"/>
  <c r="G1281" l="1"/>
  <c r="I1281" s="1"/>
  <c r="G177"/>
  <c r="I177" s="1"/>
  <c r="G71"/>
  <c r="I71" s="1"/>
  <c r="G83" l="1"/>
  <c r="G1002"/>
  <c r="I1002" s="1"/>
  <c r="G82" l="1"/>
  <c r="I82" s="1"/>
  <c r="I83"/>
  <c r="G997"/>
  <c r="I997" s="1"/>
  <c r="G337"/>
  <c r="G340"/>
  <c r="G339" l="1"/>
  <c r="I339" s="1"/>
  <c r="I340"/>
  <c r="G336"/>
  <c r="I336" s="1"/>
  <c r="I337"/>
  <c r="G1283"/>
  <c r="I1283" s="1"/>
  <c r="G555"/>
  <c r="G554" l="1"/>
  <c r="I554" s="1"/>
  <c r="I555"/>
  <c r="G553" l="1"/>
  <c r="G1038"/>
  <c r="I1038" s="1"/>
  <c r="G552" l="1"/>
  <c r="I553"/>
  <c r="G131"/>
  <c r="I131" s="1"/>
  <c r="G551" l="1"/>
  <c r="I552"/>
  <c r="G500"/>
  <c r="G1064"/>
  <c r="G550" l="1"/>
  <c r="I550" s="1"/>
  <c r="I551"/>
  <c r="G499"/>
  <c r="I500"/>
  <c r="G1063"/>
  <c r="I1063" s="1"/>
  <c r="I1064"/>
  <c r="G992"/>
  <c r="I992" s="1"/>
  <c r="G990"/>
  <c r="I990" s="1"/>
  <c r="G498" l="1"/>
  <c r="I499"/>
  <c r="G508"/>
  <c r="I498" l="1"/>
  <c r="G497"/>
  <c r="G507"/>
  <c r="I508"/>
  <c r="G1138"/>
  <c r="G974"/>
  <c r="I974" s="1"/>
  <c r="G1137" l="1"/>
  <c r="I1138"/>
  <c r="G496"/>
  <c r="I496" s="1"/>
  <c r="I497"/>
  <c r="G506"/>
  <c r="I507"/>
  <c r="G1264"/>
  <c r="I1264" s="1"/>
  <c r="G1266"/>
  <c r="I1266" s="1"/>
  <c r="G1270"/>
  <c r="I1270" s="1"/>
  <c r="G1272"/>
  <c r="I1272" s="1"/>
  <c r="G1136" l="1"/>
  <c r="I1136" s="1"/>
  <c r="I1137"/>
  <c r="G505"/>
  <c r="I506"/>
  <c r="G1269"/>
  <c r="G1263"/>
  <c r="G1268" l="1"/>
  <c r="I1268" s="1"/>
  <c r="I1269"/>
  <c r="G1262"/>
  <c r="I1262" s="1"/>
  <c r="I1263"/>
  <c r="G504"/>
  <c r="I505"/>
  <c r="G494"/>
  <c r="G493" l="1"/>
  <c r="I493" s="1"/>
  <c r="I494"/>
  <c r="G1261"/>
  <c r="G503"/>
  <c r="I503" s="1"/>
  <c r="I504"/>
  <c r="G175"/>
  <c r="I175" s="1"/>
  <c r="G173"/>
  <c r="I173" s="1"/>
  <c r="G1260" l="1"/>
  <c r="I1260" s="1"/>
  <c r="I1261"/>
  <c r="G1133"/>
  <c r="G970"/>
  <c r="G1132" l="1"/>
  <c r="I1133"/>
  <c r="G969"/>
  <c r="I970"/>
  <c r="G1258"/>
  <c r="I1258" s="1"/>
  <c r="G1131" l="1"/>
  <c r="I1131" s="1"/>
  <c r="I1132"/>
  <c r="G968"/>
  <c r="I968" s="1"/>
  <c r="I969"/>
  <c r="G973"/>
  <c r="G903"/>
  <c r="I903" s="1"/>
  <c r="G972" l="1"/>
  <c r="I972" s="1"/>
  <c r="I973"/>
  <c r="G902"/>
  <c r="G989"/>
  <c r="I989" s="1"/>
  <c r="G901" l="1"/>
  <c r="I901" s="1"/>
  <c r="I902"/>
  <c r="G520"/>
  <c r="I520" s="1"/>
  <c r="G518"/>
  <c r="I518" s="1"/>
  <c r="G515"/>
  <c r="G514" l="1"/>
  <c r="I515"/>
  <c r="G517"/>
  <c r="I517" s="1"/>
  <c r="G151"/>
  <c r="I151" s="1"/>
  <c r="G513" l="1"/>
  <c r="I513" s="1"/>
  <c r="I514"/>
  <c r="G346"/>
  <c r="G1091"/>
  <c r="G345" l="1"/>
  <c r="I345" s="1"/>
  <c r="I346"/>
  <c r="G1090"/>
  <c r="I1091"/>
  <c r="G523"/>
  <c r="G457"/>
  <c r="G491"/>
  <c r="G1087"/>
  <c r="G1250"/>
  <c r="G1249" l="1"/>
  <c r="I1250"/>
  <c r="G456"/>
  <c r="I456" s="1"/>
  <c r="I457"/>
  <c r="G522"/>
  <c r="I523"/>
  <c r="G490"/>
  <c r="I491"/>
  <c r="G1089"/>
  <c r="I1089" s="1"/>
  <c r="I1090"/>
  <c r="G1086"/>
  <c r="I1087"/>
  <c r="G995"/>
  <c r="I995" s="1"/>
  <c r="G1000"/>
  <c r="G907"/>
  <c r="G512" l="1"/>
  <c r="I522"/>
  <c r="G1248"/>
  <c r="I1248" s="1"/>
  <c r="I1249"/>
  <c r="G1085"/>
  <c r="I1085" s="1"/>
  <c r="I1086"/>
  <c r="G906"/>
  <c r="I906" s="1"/>
  <c r="I907"/>
  <c r="G489"/>
  <c r="I490"/>
  <c r="G999"/>
  <c r="I999" s="1"/>
  <c r="I1000"/>
  <c r="G1084"/>
  <c r="G994"/>
  <c r="G905"/>
  <c r="I905" s="1"/>
  <c r="G423"/>
  <c r="G343"/>
  <c r="G1083" l="1"/>
  <c r="I1084"/>
  <c r="G988"/>
  <c r="I988" s="1"/>
  <c r="I994"/>
  <c r="G342"/>
  <c r="I342" s="1"/>
  <c r="I343"/>
  <c r="I489"/>
  <c r="G488"/>
  <c r="G511"/>
  <c r="I512"/>
  <c r="G422"/>
  <c r="I422" s="1"/>
  <c r="I423"/>
  <c r="G1429"/>
  <c r="G1426"/>
  <c r="G749"/>
  <c r="G778"/>
  <c r="G274"/>
  <c r="G1428" l="1"/>
  <c r="I1428" s="1"/>
  <c r="I1429"/>
  <c r="G1425"/>
  <c r="I1425" s="1"/>
  <c r="I1426"/>
  <c r="G748"/>
  <c r="I748" s="1"/>
  <c r="I749"/>
  <c r="G273"/>
  <c r="I273" s="1"/>
  <c r="I274"/>
  <c r="G510"/>
  <c r="I511"/>
  <c r="G1082"/>
  <c r="I1083"/>
  <c r="G777"/>
  <c r="I778"/>
  <c r="G487"/>
  <c r="I488"/>
  <c r="G288"/>
  <c r="I288" s="1"/>
  <c r="G291"/>
  <c r="I291" s="1"/>
  <c r="G1246"/>
  <c r="G776" l="1"/>
  <c r="I776" s="1"/>
  <c r="I777"/>
  <c r="G1245"/>
  <c r="I1246"/>
  <c r="G1081"/>
  <c r="I1082"/>
  <c r="G502"/>
  <c r="I502" s="1"/>
  <c r="I510"/>
  <c r="G486"/>
  <c r="I487"/>
  <c r="G287"/>
  <c r="G94"/>
  <c r="I94" s="1"/>
  <c r="G398"/>
  <c r="G485" l="1"/>
  <c r="I485" s="1"/>
  <c r="I486"/>
  <c r="G1080"/>
  <c r="I1080" s="1"/>
  <c r="I1081"/>
  <c r="G286"/>
  <c r="I287"/>
  <c r="G1244"/>
  <c r="I1244" s="1"/>
  <c r="I1245"/>
  <c r="G397"/>
  <c r="I398"/>
  <c r="G538"/>
  <c r="G396" l="1"/>
  <c r="I397"/>
  <c r="G285"/>
  <c r="I286"/>
  <c r="G537"/>
  <c r="I538"/>
  <c r="G1342"/>
  <c r="I1342" s="1"/>
  <c r="G420"/>
  <c r="G334"/>
  <c r="G1423"/>
  <c r="G277"/>
  <c r="G333" l="1"/>
  <c r="I334"/>
  <c r="G1422"/>
  <c r="I1422" s="1"/>
  <c r="I1423"/>
  <c r="G276"/>
  <c r="I276" s="1"/>
  <c r="I277"/>
  <c r="G536"/>
  <c r="I537"/>
  <c r="G395"/>
  <c r="I395" s="1"/>
  <c r="I396"/>
  <c r="G284"/>
  <c r="I284" s="1"/>
  <c r="I285"/>
  <c r="G419"/>
  <c r="I419" s="1"/>
  <c r="I420"/>
  <c r="G899"/>
  <c r="G762"/>
  <c r="G774"/>
  <c r="G385"/>
  <c r="G384" l="1"/>
  <c r="I385"/>
  <c r="G773"/>
  <c r="I774"/>
  <c r="G332"/>
  <c r="I332" s="1"/>
  <c r="I333"/>
  <c r="G898"/>
  <c r="I899"/>
  <c r="G535"/>
  <c r="I536"/>
  <c r="G761"/>
  <c r="I762"/>
  <c r="G1420"/>
  <c r="G244"/>
  <c r="G247"/>
  <c r="G250"/>
  <c r="G254"/>
  <c r="G1172"/>
  <c r="G281"/>
  <c r="G271"/>
  <c r="G268"/>
  <c r="G265"/>
  <c r="G262"/>
  <c r="G259"/>
  <c r="G107"/>
  <c r="G267" l="1"/>
  <c r="I267" s="1"/>
  <c r="I268"/>
  <c r="G252"/>
  <c r="I252" s="1"/>
  <c r="I254"/>
  <c r="G1419"/>
  <c r="I1420"/>
  <c r="G534"/>
  <c r="I534" s="1"/>
  <c r="I535"/>
  <c r="G383"/>
  <c r="I383" s="1"/>
  <c r="I384"/>
  <c r="G1171"/>
  <c r="I1172"/>
  <c r="G280"/>
  <c r="I281"/>
  <c r="G760"/>
  <c r="I760" s="1"/>
  <c r="I761"/>
  <c r="G897"/>
  <c r="I897" s="1"/>
  <c r="I898"/>
  <c r="G772"/>
  <c r="I772" s="1"/>
  <c r="I773"/>
  <c r="G106"/>
  <c r="I107"/>
  <c r="G264"/>
  <c r="I264" s="1"/>
  <c r="I265"/>
  <c r="G243"/>
  <c r="I243" s="1"/>
  <c r="I244"/>
  <c r="G261"/>
  <c r="I261" s="1"/>
  <c r="I262"/>
  <c r="G246"/>
  <c r="I246" s="1"/>
  <c r="I247"/>
  <c r="G258"/>
  <c r="I258" s="1"/>
  <c r="I259"/>
  <c r="G270"/>
  <c r="I270" s="1"/>
  <c r="I271"/>
  <c r="G249"/>
  <c r="I249" s="1"/>
  <c r="I250"/>
  <c r="G257"/>
  <c r="G253"/>
  <c r="I253" s="1"/>
  <c r="G222"/>
  <c r="I222" s="1"/>
  <c r="G1315"/>
  <c r="G793"/>
  <c r="G1321"/>
  <c r="G1311"/>
  <c r="G1307"/>
  <c r="G1179"/>
  <c r="G1166"/>
  <c r="G1158"/>
  <c r="G1154"/>
  <c r="G1150"/>
  <c r="G1146"/>
  <c r="G1384"/>
  <c r="G1153" l="1"/>
  <c r="I1154"/>
  <c r="G1306"/>
  <c r="I1307"/>
  <c r="G1314"/>
  <c r="I1315"/>
  <c r="G1418"/>
  <c r="I1418" s="1"/>
  <c r="I1419"/>
  <c r="G1178"/>
  <c r="I1179"/>
  <c r="G1145"/>
  <c r="I1146"/>
  <c r="G1170"/>
  <c r="I1171"/>
  <c r="G242"/>
  <c r="I257"/>
  <c r="G105"/>
  <c r="I106"/>
  <c r="G279"/>
  <c r="I279" s="1"/>
  <c r="I280"/>
  <c r="G1149"/>
  <c r="I1150"/>
  <c r="G792"/>
  <c r="I793"/>
  <c r="G1165"/>
  <c r="I1166"/>
  <c r="G1320"/>
  <c r="I1321"/>
  <c r="G1383"/>
  <c r="I1383" s="1"/>
  <c r="I1384"/>
  <c r="G1157"/>
  <c r="I1158"/>
  <c r="G1310"/>
  <c r="I1311"/>
  <c r="G454"/>
  <c r="G451"/>
  <c r="G316"/>
  <c r="G299"/>
  <c r="G483"/>
  <c r="G1397"/>
  <c r="I1397" s="1"/>
  <c r="G1169" l="1"/>
  <c r="I1170"/>
  <c r="G1152"/>
  <c r="I1152" s="1"/>
  <c r="I1153"/>
  <c r="G298"/>
  <c r="I299"/>
  <c r="G1164"/>
  <c r="I1165"/>
  <c r="G104"/>
  <c r="I104" s="1"/>
  <c r="I105"/>
  <c r="G482"/>
  <c r="I483"/>
  <c r="G453"/>
  <c r="I453" s="1"/>
  <c r="I454"/>
  <c r="G241"/>
  <c r="I241" s="1"/>
  <c r="I242"/>
  <c r="G1144"/>
  <c r="I1145"/>
  <c r="G1305"/>
  <c r="I1306"/>
  <c r="G315"/>
  <c r="I315" s="1"/>
  <c r="I316"/>
  <c r="G1177"/>
  <c r="I1178"/>
  <c r="G1313"/>
  <c r="I1313" s="1"/>
  <c r="I1314"/>
  <c r="G1309"/>
  <c r="I1309" s="1"/>
  <c r="I1310"/>
  <c r="G1148"/>
  <c r="I1148" s="1"/>
  <c r="I1149"/>
  <c r="G450"/>
  <c r="I450" s="1"/>
  <c r="I451"/>
  <c r="G1156"/>
  <c r="I1156" s="1"/>
  <c r="I1157"/>
  <c r="G1319"/>
  <c r="I1320"/>
  <c r="G791"/>
  <c r="I792"/>
  <c r="G256"/>
  <c r="I256" s="1"/>
  <c r="G570"/>
  <c r="G569" l="1"/>
  <c r="I570"/>
  <c r="G790"/>
  <c r="I791"/>
  <c r="I1169"/>
  <c r="G1168"/>
  <c r="I1168" s="1"/>
  <c r="G1318"/>
  <c r="I1319"/>
  <c r="G1176"/>
  <c r="I1177"/>
  <c r="I1305"/>
  <c r="G1304"/>
  <c r="I1304" s="1"/>
  <c r="G481"/>
  <c r="I481" s="1"/>
  <c r="I482"/>
  <c r="G1163"/>
  <c r="I1164"/>
  <c r="I1144"/>
  <c r="G1143"/>
  <c r="G297"/>
  <c r="I298"/>
  <c r="G1400"/>
  <c r="I1400" s="1"/>
  <c r="G1361"/>
  <c r="I1361" s="1"/>
  <c r="G1376"/>
  <c r="I1376" s="1"/>
  <c r="G1368"/>
  <c r="I1368" s="1"/>
  <c r="G1351"/>
  <c r="G197"/>
  <c r="I197" s="1"/>
  <c r="G195"/>
  <c r="I195" s="1"/>
  <c r="G1020"/>
  <c r="G329"/>
  <c r="I329" s="1"/>
  <c r="G327"/>
  <c r="I327" s="1"/>
  <c r="G630"/>
  <c r="G1350" l="1"/>
  <c r="I1351"/>
  <c r="G629"/>
  <c r="I630"/>
  <c r="G296"/>
  <c r="I297"/>
  <c r="G1162"/>
  <c r="I1163"/>
  <c r="G1317"/>
  <c r="I1317" s="1"/>
  <c r="I1318"/>
  <c r="G789"/>
  <c r="I790"/>
  <c r="G1175"/>
  <c r="I1176"/>
  <c r="G568"/>
  <c r="I568" s="1"/>
  <c r="I569"/>
  <c r="G1142"/>
  <c r="I1143"/>
  <c r="G1019"/>
  <c r="I1020"/>
  <c r="G662"/>
  <c r="I662" s="1"/>
  <c r="G665"/>
  <c r="I665" s="1"/>
  <c r="G305"/>
  <c r="G308"/>
  <c r="G311"/>
  <c r="G319"/>
  <c r="G322"/>
  <c r="G325"/>
  <c r="G350"/>
  <c r="G353"/>
  <c r="G1296"/>
  <c r="G1444"/>
  <c r="G1349" l="1"/>
  <c r="I1350"/>
  <c r="G318"/>
  <c r="I318" s="1"/>
  <c r="I319"/>
  <c r="G304"/>
  <c r="I304" s="1"/>
  <c r="I305"/>
  <c r="G788"/>
  <c r="I788" s="1"/>
  <c r="I789"/>
  <c r="I1162"/>
  <c r="G1161"/>
  <c r="G628"/>
  <c r="I629"/>
  <c r="G349"/>
  <c r="I349" s="1"/>
  <c r="I350"/>
  <c r="G310"/>
  <c r="I310" s="1"/>
  <c r="I311"/>
  <c r="G1141"/>
  <c r="I1141" s="1"/>
  <c r="I1142"/>
  <c r="G1174"/>
  <c r="I1174" s="1"/>
  <c r="I1175"/>
  <c r="G295"/>
  <c r="I295" s="1"/>
  <c r="I296"/>
  <c r="G352"/>
  <c r="I352" s="1"/>
  <c r="I353"/>
  <c r="G1295"/>
  <c r="I1296"/>
  <c r="G321"/>
  <c r="I321" s="1"/>
  <c r="I322"/>
  <c r="G1018"/>
  <c r="I1019"/>
  <c r="G1443"/>
  <c r="I1444"/>
  <c r="G324"/>
  <c r="I324" s="1"/>
  <c r="I325"/>
  <c r="G307"/>
  <c r="I307" s="1"/>
  <c r="I308"/>
  <c r="G348"/>
  <c r="I348" s="1"/>
  <c r="G1417"/>
  <c r="I1417" s="1"/>
  <c r="G661"/>
  <c r="I661" s="1"/>
  <c r="G548"/>
  <c r="G1017" l="1"/>
  <c r="I1018"/>
  <c r="G1294"/>
  <c r="I1295"/>
  <c r="G1442"/>
  <c r="I1443"/>
  <c r="G627"/>
  <c r="I628"/>
  <c r="G303"/>
  <c r="G1348"/>
  <c r="I1349"/>
  <c r="G547"/>
  <c r="I547" s="1"/>
  <c r="I548"/>
  <c r="G1140"/>
  <c r="I1140" s="1"/>
  <c r="I1161"/>
  <c r="G314"/>
  <c r="G331"/>
  <c r="G545"/>
  <c r="G1117"/>
  <c r="G1279"/>
  <c r="I1279" s="1"/>
  <c r="G1288"/>
  <c r="I1288" s="1"/>
  <c r="G1212"/>
  <c r="G1218"/>
  <c r="G1222"/>
  <c r="G1228"/>
  <c r="G1231"/>
  <c r="I1231" s="1"/>
  <c r="G1234"/>
  <c r="I1234" s="1"/>
  <c r="G1236"/>
  <c r="I1236" s="1"/>
  <c r="G1242"/>
  <c r="G1256"/>
  <c r="I1256" s="1"/>
  <c r="G46"/>
  <c r="G137"/>
  <c r="G68"/>
  <c r="I68" s="1"/>
  <c r="G1227" l="1"/>
  <c r="I1228"/>
  <c r="I331"/>
  <c r="G302"/>
  <c r="I302" s="1"/>
  <c r="I303"/>
  <c r="G1441"/>
  <c r="I1442"/>
  <c r="G1016"/>
  <c r="I1016" s="1"/>
  <c r="I1017"/>
  <c r="G1211"/>
  <c r="I1212"/>
  <c r="G544"/>
  <c r="I545"/>
  <c r="G1347"/>
  <c r="I1347" s="1"/>
  <c r="I1348"/>
  <c r="G1241"/>
  <c r="I1242"/>
  <c r="G42"/>
  <c r="I42" s="1"/>
  <c r="I46"/>
  <c r="G1217"/>
  <c r="I1218"/>
  <c r="G1116"/>
  <c r="I1117"/>
  <c r="G626"/>
  <c r="I626" s="1"/>
  <c r="I627"/>
  <c r="G1293"/>
  <c r="I1294"/>
  <c r="G136"/>
  <c r="I137"/>
  <c r="G1221"/>
  <c r="I1222"/>
  <c r="G313"/>
  <c r="I313" s="1"/>
  <c r="I314"/>
  <c r="G1287"/>
  <c r="G1255"/>
  <c r="G1278"/>
  <c r="G1233"/>
  <c r="G67"/>
  <c r="I67" s="1"/>
  <c r="G605"/>
  <c r="G1216" l="1"/>
  <c r="I1217"/>
  <c r="G1226"/>
  <c r="I1226" s="1"/>
  <c r="I1227"/>
  <c r="G604"/>
  <c r="I605"/>
  <c r="G1286"/>
  <c r="I1287"/>
  <c r="G1115"/>
  <c r="I1116"/>
  <c r="G1210"/>
  <c r="I1211"/>
  <c r="G1440"/>
  <c r="I1440" s="1"/>
  <c r="I1441"/>
  <c r="G301"/>
  <c r="I301" s="1"/>
  <c r="G135"/>
  <c r="I136"/>
  <c r="G1240"/>
  <c r="I1241"/>
  <c r="G540"/>
  <c r="I540" s="1"/>
  <c r="I544"/>
  <c r="G1277"/>
  <c r="I1278"/>
  <c r="G1230"/>
  <c r="I1233"/>
  <c r="G1220"/>
  <c r="I1220" s="1"/>
  <c r="I1221"/>
  <c r="G1292"/>
  <c r="I1292" s="1"/>
  <c r="I1293"/>
  <c r="G1254"/>
  <c r="I1255"/>
  <c r="G864"/>
  <c r="G603" l="1"/>
  <c r="I604"/>
  <c r="G1239"/>
  <c r="I1240"/>
  <c r="G1209"/>
  <c r="I1210"/>
  <c r="G1285"/>
  <c r="I1285" s="1"/>
  <c r="I1286"/>
  <c r="G863"/>
  <c r="I864"/>
  <c r="G1114"/>
  <c r="I1115"/>
  <c r="I1216"/>
  <c r="G1215"/>
  <c r="G1253"/>
  <c r="I1254"/>
  <c r="G1276"/>
  <c r="I1276" s="1"/>
  <c r="I1277"/>
  <c r="G1225"/>
  <c r="I1230"/>
  <c r="G134"/>
  <c r="I135"/>
  <c r="G93"/>
  <c r="G90"/>
  <c r="G212"/>
  <c r="G133" l="1"/>
  <c r="I133" s="1"/>
  <c r="I134"/>
  <c r="G1208"/>
  <c r="I1209"/>
  <c r="G1214"/>
  <c r="I1214" s="1"/>
  <c r="I1215"/>
  <c r="G92"/>
  <c r="I92" s="1"/>
  <c r="I93"/>
  <c r="G1113"/>
  <c r="I1114"/>
  <c r="I1239"/>
  <c r="G1238"/>
  <c r="I1238" s="1"/>
  <c r="G211"/>
  <c r="I211" s="1"/>
  <c r="I212"/>
  <c r="G862"/>
  <c r="I862" s="1"/>
  <c r="I863"/>
  <c r="G602"/>
  <c r="I602" s="1"/>
  <c r="I603"/>
  <c r="G1224"/>
  <c r="I1224" s="1"/>
  <c r="I1225"/>
  <c r="G1252"/>
  <c r="I1252" s="1"/>
  <c r="I1253"/>
  <c r="G89"/>
  <c r="I90"/>
  <c r="G210"/>
  <c r="I210" s="1"/>
  <c r="G204"/>
  <c r="G615"/>
  <c r="G378"/>
  <c r="G374"/>
  <c r="G370"/>
  <c r="G366"/>
  <c r="I366" s="1"/>
  <c r="G1110"/>
  <c r="I1110" s="1"/>
  <c r="G983"/>
  <c r="G979"/>
  <c r="G965"/>
  <c r="G959"/>
  <c r="G953"/>
  <c r="G947"/>
  <c r="G943"/>
  <c r="I943" s="1"/>
  <c r="G938"/>
  <c r="G952" l="1"/>
  <c r="I953"/>
  <c r="G373"/>
  <c r="I374"/>
  <c r="I1113"/>
  <c r="G1112"/>
  <c r="I1112" s="1"/>
  <c r="G978"/>
  <c r="I979"/>
  <c r="G203"/>
  <c r="I204"/>
  <c r="G614"/>
  <c r="I614" s="1"/>
  <c r="I615"/>
  <c r="G88"/>
  <c r="I88" s="1"/>
  <c r="I89"/>
  <c r="I1208"/>
  <c r="G1207"/>
  <c r="I1207" s="1"/>
  <c r="G982"/>
  <c r="I983"/>
  <c r="G946"/>
  <c r="I946" s="1"/>
  <c r="I947"/>
  <c r="G369"/>
  <c r="I370"/>
  <c r="G964"/>
  <c r="I965"/>
  <c r="G937"/>
  <c r="I937" s="1"/>
  <c r="I938"/>
  <c r="G958"/>
  <c r="I958" s="1"/>
  <c r="I959"/>
  <c r="G377"/>
  <c r="I378"/>
  <c r="G365"/>
  <c r="G942"/>
  <c r="G945"/>
  <c r="I945" s="1"/>
  <c r="G376" l="1"/>
  <c r="I376" s="1"/>
  <c r="I377"/>
  <c r="G368"/>
  <c r="I368" s="1"/>
  <c r="I369"/>
  <c r="G981"/>
  <c r="I981" s="1"/>
  <c r="I982"/>
  <c r="G202"/>
  <c r="I203"/>
  <c r="G951"/>
  <c r="I952"/>
  <c r="G941"/>
  <c r="I941" s="1"/>
  <c r="I942"/>
  <c r="G963"/>
  <c r="I964"/>
  <c r="G977"/>
  <c r="I978"/>
  <c r="G372"/>
  <c r="I372" s="1"/>
  <c r="I373"/>
  <c r="G364"/>
  <c r="I365"/>
  <c r="G936"/>
  <c r="G940"/>
  <c r="G950" l="1"/>
  <c r="I951"/>
  <c r="I940"/>
  <c r="G201"/>
  <c r="I201" s="1"/>
  <c r="I202"/>
  <c r="G935"/>
  <c r="I935" s="1"/>
  <c r="I936"/>
  <c r="I963"/>
  <c r="G957"/>
  <c r="G363"/>
  <c r="I364"/>
  <c r="I977"/>
  <c r="G976"/>
  <c r="I976" s="1"/>
  <c r="G461"/>
  <c r="G127"/>
  <c r="I127" s="1"/>
  <c r="G124"/>
  <c r="I124" s="1"/>
  <c r="G122"/>
  <c r="I122" s="1"/>
  <c r="G119"/>
  <c r="G86"/>
  <c r="G80"/>
  <c r="G77"/>
  <c r="G102"/>
  <c r="G112"/>
  <c r="G143"/>
  <c r="I143" s="1"/>
  <c r="G150"/>
  <c r="G52"/>
  <c r="G1494"/>
  <c r="G1490"/>
  <c r="G1481"/>
  <c r="G1475"/>
  <c r="I1475" s="1"/>
  <c r="G1473"/>
  <c r="I1473" s="1"/>
  <c r="G1464"/>
  <c r="G1457"/>
  <c r="I1457" s="1"/>
  <c r="G1455"/>
  <c r="I1455" s="1"/>
  <c r="G1438"/>
  <c r="I1438" s="1"/>
  <c r="G1436"/>
  <c r="I1436" s="1"/>
  <c r="G1415"/>
  <c r="G1409"/>
  <c r="I1409" s="1"/>
  <c r="G1402"/>
  <c r="G1392"/>
  <c r="G1388"/>
  <c r="G1381"/>
  <c r="G1378"/>
  <c r="G1373"/>
  <c r="I1373" s="1"/>
  <c r="G1370"/>
  <c r="I1370" s="1"/>
  <c r="G1363"/>
  <c r="G1358"/>
  <c r="I1358" s="1"/>
  <c r="G1345"/>
  <c r="I1345" s="1"/>
  <c r="G1341"/>
  <c r="I1341" s="1"/>
  <c r="G1339"/>
  <c r="I1339" s="1"/>
  <c r="G1337"/>
  <c r="I1337" s="1"/>
  <c r="G1332"/>
  <c r="G1329"/>
  <c r="I1329" s="1"/>
  <c r="G1205"/>
  <c r="I1205" s="1"/>
  <c r="G1203"/>
  <c r="I1203" s="1"/>
  <c r="G1197"/>
  <c r="G1193"/>
  <c r="G1188"/>
  <c r="G1128"/>
  <c r="G1124"/>
  <c r="G1109"/>
  <c r="G1104"/>
  <c r="G1100"/>
  <c r="G1071"/>
  <c r="I1071" s="1"/>
  <c r="G1061"/>
  <c r="G1053"/>
  <c r="G1048"/>
  <c r="I1048" s="1"/>
  <c r="G1046"/>
  <c r="I1046" s="1"/>
  <c r="G1034"/>
  <c r="I1034" s="1"/>
  <c r="G1032"/>
  <c r="I1032" s="1"/>
  <c r="G1026"/>
  <c r="G1014"/>
  <c r="G1009"/>
  <c r="G930"/>
  <c r="G924"/>
  <c r="I924" s="1"/>
  <c r="G919"/>
  <c r="G912"/>
  <c r="I912" s="1"/>
  <c r="G895"/>
  <c r="G889"/>
  <c r="G880"/>
  <c r="I880" s="1"/>
  <c r="G876"/>
  <c r="G870"/>
  <c r="I870" s="1"/>
  <c r="G856"/>
  <c r="I856" s="1"/>
  <c r="G852"/>
  <c r="G846"/>
  <c r="I846" s="1"/>
  <c r="G837"/>
  <c r="I837" s="1"/>
  <c r="G831"/>
  <c r="G825"/>
  <c r="G820"/>
  <c r="G813"/>
  <c r="I813" s="1"/>
  <c r="G807"/>
  <c r="I807" s="1"/>
  <c r="G800"/>
  <c r="I800" s="1"/>
  <c r="G783"/>
  <c r="I783" s="1"/>
  <c r="G766"/>
  <c r="I766" s="1"/>
  <c r="G754"/>
  <c r="I754" s="1"/>
  <c r="G746"/>
  <c r="G742"/>
  <c r="G734"/>
  <c r="I734" s="1"/>
  <c r="G728"/>
  <c r="I728" s="1"/>
  <c r="G726"/>
  <c r="I726" s="1"/>
  <c r="G722"/>
  <c r="I722" s="1"/>
  <c r="G720"/>
  <c r="I720" s="1"/>
  <c r="G713"/>
  <c r="I713" s="1"/>
  <c r="G701"/>
  <c r="G693"/>
  <c r="G690"/>
  <c r="G681"/>
  <c r="G676"/>
  <c r="G671"/>
  <c r="G657"/>
  <c r="I657" s="1"/>
  <c r="G655"/>
  <c r="I655" s="1"/>
  <c r="G644"/>
  <c r="G641"/>
  <c r="I641" s="1"/>
  <c r="G639"/>
  <c r="I639" s="1"/>
  <c r="G618"/>
  <c r="G612"/>
  <c r="G599"/>
  <c r="I599" s="1"/>
  <c r="G596"/>
  <c r="I596" s="1"/>
  <c r="G591"/>
  <c r="G588"/>
  <c r="G585"/>
  <c r="G578"/>
  <c r="G565"/>
  <c r="G532"/>
  <c r="I532" s="1"/>
  <c r="G479"/>
  <c r="G473"/>
  <c r="G466"/>
  <c r="I466" s="1"/>
  <c r="G448"/>
  <c r="G445"/>
  <c r="G442"/>
  <c r="G435"/>
  <c r="G428"/>
  <c r="G417"/>
  <c r="G409"/>
  <c r="G403"/>
  <c r="G393"/>
  <c r="G389"/>
  <c r="G359"/>
  <c r="G239"/>
  <c r="G235"/>
  <c r="G231"/>
  <c r="G227"/>
  <c r="G221"/>
  <c r="I221" s="1"/>
  <c r="G219"/>
  <c r="G215"/>
  <c r="G189"/>
  <c r="G183"/>
  <c r="G61"/>
  <c r="I61" s="1"/>
  <c r="G58"/>
  <c r="I58" s="1"/>
  <c r="G43"/>
  <c r="I43" s="1"/>
  <c r="G41"/>
  <c r="G37"/>
  <c r="I37" s="1"/>
  <c r="G34"/>
  <c r="I34" s="1"/>
  <c r="G29"/>
  <c r="I29" s="1"/>
  <c r="G27"/>
  <c r="I27" s="1"/>
  <c r="G20"/>
  <c r="G402" l="1"/>
  <c r="I403"/>
  <c r="G590"/>
  <c r="I590" s="1"/>
  <c r="I591"/>
  <c r="G617"/>
  <c r="I617" s="1"/>
  <c r="I618"/>
  <c r="G888"/>
  <c r="I888" s="1"/>
  <c r="I889"/>
  <c r="G1025"/>
  <c r="I1026"/>
  <c r="G1127"/>
  <c r="I1128"/>
  <c r="G1375"/>
  <c r="I1375" s="1"/>
  <c r="I1378"/>
  <c r="G1493"/>
  <c r="I1494"/>
  <c r="G85"/>
  <c r="I85" s="1"/>
  <c r="I86"/>
  <c r="G19"/>
  <c r="I20"/>
  <c r="G234"/>
  <c r="I235"/>
  <c r="G427"/>
  <c r="I428"/>
  <c r="G447"/>
  <c r="I447" s="1"/>
  <c r="I448"/>
  <c r="G587"/>
  <c r="I587" s="1"/>
  <c r="I588"/>
  <c r="G643"/>
  <c r="I643" s="1"/>
  <c r="I644"/>
  <c r="G745"/>
  <c r="I745" s="1"/>
  <c r="I746"/>
  <c r="G824"/>
  <c r="I825"/>
  <c r="G851"/>
  <c r="I852"/>
  <c r="G918"/>
  <c r="I918" s="1"/>
  <c r="I919"/>
  <c r="G1123"/>
  <c r="I1124"/>
  <c r="G1331"/>
  <c r="I1331" s="1"/>
  <c r="I1332"/>
  <c r="G1391"/>
  <c r="I1392"/>
  <c r="G1463"/>
  <c r="I1464"/>
  <c r="G1489"/>
  <c r="I1490"/>
  <c r="G79"/>
  <c r="I79" s="1"/>
  <c r="I80"/>
  <c r="I957"/>
  <c r="G956"/>
  <c r="G214"/>
  <c r="I215"/>
  <c r="G416"/>
  <c r="I417"/>
  <c r="G478"/>
  <c r="I478" s="1"/>
  <c r="I479"/>
  <c r="G670"/>
  <c r="I671"/>
  <c r="G692"/>
  <c r="I692" s="1"/>
  <c r="I693"/>
  <c r="G741"/>
  <c r="I741" s="1"/>
  <c r="I742"/>
  <c r="G819"/>
  <c r="I820"/>
  <c r="G875"/>
  <c r="I876"/>
  <c r="G1008"/>
  <c r="I1009"/>
  <c r="G1060"/>
  <c r="I1060" s="1"/>
  <c r="I1061"/>
  <c r="G1108"/>
  <c r="I1109"/>
  <c r="G1192"/>
  <c r="I1192" s="1"/>
  <c r="I1193"/>
  <c r="G1387"/>
  <c r="I1388"/>
  <c r="G1414"/>
  <c r="I1414" s="1"/>
  <c r="I1415"/>
  <c r="G1480"/>
  <c r="I1481"/>
  <c r="G149"/>
  <c r="I149" s="1"/>
  <c r="I150"/>
  <c r="G76"/>
  <c r="I76" s="1"/>
  <c r="I77"/>
  <c r="G362"/>
  <c r="I363"/>
  <c r="G934"/>
  <c r="G40"/>
  <c r="I40" s="1"/>
  <c r="I41"/>
  <c r="G182"/>
  <c r="I183"/>
  <c r="G238"/>
  <c r="I239"/>
  <c r="G434"/>
  <c r="I435"/>
  <c r="G564"/>
  <c r="I565"/>
  <c r="G680"/>
  <c r="I680" s="1"/>
  <c r="I681"/>
  <c r="G830"/>
  <c r="I831"/>
  <c r="G1099"/>
  <c r="I1100"/>
  <c r="G1399"/>
  <c r="I1402"/>
  <c r="G111"/>
  <c r="I112"/>
  <c r="G949"/>
  <c r="I949" s="1"/>
  <c r="I950"/>
  <c r="G218"/>
  <c r="I218" s="1"/>
  <c r="I219"/>
  <c r="G392"/>
  <c r="I393"/>
  <c r="G611"/>
  <c r="I611" s="1"/>
  <c r="I612"/>
  <c r="G675"/>
  <c r="I675" s="1"/>
  <c r="I676"/>
  <c r="G700"/>
  <c r="I701"/>
  <c r="G1013"/>
  <c r="I1014"/>
  <c r="G1196"/>
  <c r="I1197"/>
  <c r="G230"/>
  <c r="I231"/>
  <c r="G388"/>
  <c r="I389"/>
  <c r="G444"/>
  <c r="I444" s="1"/>
  <c r="I445"/>
  <c r="G584"/>
  <c r="I585"/>
  <c r="G188"/>
  <c r="I189"/>
  <c r="G226"/>
  <c r="I227"/>
  <c r="G358"/>
  <c r="I359"/>
  <c r="G408"/>
  <c r="I409"/>
  <c r="G441"/>
  <c r="I441" s="1"/>
  <c r="I442"/>
  <c r="G472"/>
  <c r="I472" s="1"/>
  <c r="I473"/>
  <c r="G577"/>
  <c r="I578"/>
  <c r="G689"/>
  <c r="I689" s="1"/>
  <c r="I690"/>
  <c r="G894"/>
  <c r="I895"/>
  <c r="G929"/>
  <c r="I929" s="1"/>
  <c r="I930"/>
  <c r="G1052"/>
  <c r="I1053"/>
  <c r="G1103"/>
  <c r="I1104"/>
  <c r="G1187"/>
  <c r="I1187" s="1"/>
  <c r="I1188"/>
  <c r="G1360"/>
  <c r="I1360" s="1"/>
  <c r="I1363"/>
  <c r="G1380"/>
  <c r="I1380" s="1"/>
  <c r="I1381"/>
  <c r="G51"/>
  <c r="I52"/>
  <c r="G101"/>
  <c r="I102"/>
  <c r="G118"/>
  <c r="I119"/>
  <c r="G460"/>
  <c r="I461"/>
  <c r="G148"/>
  <c r="I148" s="1"/>
  <c r="G1435"/>
  <c r="G911"/>
  <c r="G126"/>
  <c r="I126" s="1"/>
  <c r="G1059"/>
  <c r="G740"/>
  <c r="I740" s="1"/>
  <c r="G1367"/>
  <c r="G1191"/>
  <c r="G531"/>
  <c r="G753"/>
  <c r="G465"/>
  <c r="G674"/>
  <c r="G812"/>
  <c r="G121"/>
  <c r="I121" s="1"/>
  <c r="G217"/>
  <c r="G725"/>
  <c r="G733"/>
  <c r="G765"/>
  <c r="G806"/>
  <c r="G836"/>
  <c r="G845"/>
  <c r="G1037"/>
  <c r="G654"/>
  <c r="G1031"/>
  <c r="G1045"/>
  <c r="G1454"/>
  <c r="G1408"/>
  <c r="G142"/>
  <c r="G688"/>
  <c r="G33"/>
  <c r="I33" s="1"/>
  <c r="G57"/>
  <c r="G869"/>
  <c r="G638"/>
  <c r="G66"/>
  <c r="G172"/>
  <c r="G194"/>
  <c r="I194" s="1"/>
  <c r="G595"/>
  <c r="G719"/>
  <c r="G782"/>
  <c r="G879"/>
  <c r="G887"/>
  <c r="G923"/>
  <c r="G928"/>
  <c r="I928" s="1"/>
  <c r="G1202"/>
  <c r="G1472"/>
  <c r="G26"/>
  <c r="I26" s="1"/>
  <c r="G712"/>
  <c r="G799"/>
  <c r="G855"/>
  <c r="G1070"/>
  <c r="G1186"/>
  <c r="I1186" s="1"/>
  <c r="G1336"/>
  <c r="G1357"/>
  <c r="G711" l="1"/>
  <c r="I712"/>
  <c r="G878"/>
  <c r="I878" s="1"/>
  <c r="I879"/>
  <c r="G637"/>
  <c r="I638"/>
  <c r="G1407"/>
  <c r="I1408"/>
  <c r="G844"/>
  <c r="I844" s="1"/>
  <c r="I845"/>
  <c r="G1366"/>
  <c r="I1366" s="1"/>
  <c r="I1367"/>
  <c r="G1434"/>
  <c r="I1435"/>
  <c r="G1386"/>
  <c r="I1386" s="1"/>
  <c r="I1387"/>
  <c r="G1007"/>
  <c r="I1008"/>
  <c r="G209"/>
  <c r="I209" s="1"/>
  <c r="I214"/>
  <c r="G1462"/>
  <c r="I1463"/>
  <c r="G823"/>
  <c r="I824"/>
  <c r="G233"/>
  <c r="I233" s="1"/>
  <c r="I234"/>
  <c r="G798"/>
  <c r="I799"/>
  <c r="I887"/>
  <c r="G1036"/>
  <c r="I1036" s="1"/>
  <c r="I1037"/>
  <c r="G100"/>
  <c r="I101"/>
  <c r="G893"/>
  <c r="I893" s="1"/>
  <c r="I894"/>
  <c r="G576"/>
  <c r="I577"/>
  <c r="G357"/>
  <c r="I358"/>
  <c r="G187"/>
  <c r="I188"/>
  <c r="G563"/>
  <c r="I564"/>
  <c r="G854"/>
  <c r="I854" s="1"/>
  <c r="I855"/>
  <c r="G922"/>
  <c r="I922" s="1"/>
  <c r="I923"/>
  <c r="G718"/>
  <c r="I718" s="1"/>
  <c r="I719"/>
  <c r="G65"/>
  <c r="I66"/>
  <c r="G56"/>
  <c r="I57"/>
  <c r="G1453"/>
  <c r="I1454"/>
  <c r="G653"/>
  <c r="I653" s="1"/>
  <c r="I654"/>
  <c r="G805"/>
  <c r="I805" s="1"/>
  <c r="I806"/>
  <c r="G208"/>
  <c r="I208" s="1"/>
  <c r="I217"/>
  <c r="G530"/>
  <c r="I530" s="1"/>
  <c r="I531"/>
  <c r="G910"/>
  <c r="I911"/>
  <c r="I362"/>
  <c r="G361"/>
  <c r="I361" s="1"/>
  <c r="G874"/>
  <c r="I874" s="1"/>
  <c r="I875"/>
  <c r="G669"/>
  <c r="I670"/>
  <c r="G415"/>
  <c r="I416"/>
  <c r="G1488"/>
  <c r="I1489"/>
  <c r="G1390"/>
  <c r="I1390" s="1"/>
  <c r="I1391"/>
  <c r="G1122"/>
  <c r="I1123"/>
  <c r="G850"/>
  <c r="I850" s="1"/>
  <c r="I851"/>
  <c r="G426"/>
  <c r="I427"/>
  <c r="G18"/>
  <c r="I19"/>
  <c r="G1492"/>
  <c r="I1492" s="1"/>
  <c r="I1493"/>
  <c r="G1126"/>
  <c r="I1126" s="1"/>
  <c r="I1127"/>
  <c r="G1328"/>
  <c r="G471"/>
  <c r="G75"/>
  <c r="G610"/>
  <c r="G1356"/>
  <c r="I1356" s="1"/>
  <c r="I1357"/>
  <c r="G1069"/>
  <c r="I1070"/>
  <c r="G1201"/>
  <c r="I1202"/>
  <c r="G687"/>
  <c r="I687" s="1"/>
  <c r="I688"/>
  <c r="G1044"/>
  <c r="I1044" s="1"/>
  <c r="I1045"/>
  <c r="G732"/>
  <c r="I733"/>
  <c r="G464"/>
  <c r="I465"/>
  <c r="G1058"/>
  <c r="I1059"/>
  <c r="G933"/>
  <c r="I934"/>
  <c r="G1479"/>
  <c r="I1480"/>
  <c r="G1107"/>
  <c r="I1108"/>
  <c r="G818"/>
  <c r="I819"/>
  <c r="G1024"/>
  <c r="I1025"/>
  <c r="G401"/>
  <c r="I402"/>
  <c r="G1471"/>
  <c r="I1472"/>
  <c r="G594"/>
  <c r="I595"/>
  <c r="G764"/>
  <c r="I764" s="1"/>
  <c r="I765"/>
  <c r="G673"/>
  <c r="I673" s="1"/>
  <c r="I674"/>
  <c r="I1191"/>
  <c r="G459"/>
  <c r="I459" s="1"/>
  <c r="I460"/>
  <c r="G1051"/>
  <c r="I1052"/>
  <c r="G229"/>
  <c r="I229" s="1"/>
  <c r="I230"/>
  <c r="G1012"/>
  <c r="I1013"/>
  <c r="G391"/>
  <c r="I391" s="1"/>
  <c r="I392"/>
  <c r="G1396"/>
  <c r="I1399"/>
  <c r="G829"/>
  <c r="I830"/>
  <c r="G237"/>
  <c r="I237" s="1"/>
  <c r="I238"/>
  <c r="G1335"/>
  <c r="I1336"/>
  <c r="G781"/>
  <c r="I782"/>
  <c r="G171"/>
  <c r="I171" s="1"/>
  <c r="I172"/>
  <c r="G868"/>
  <c r="I868" s="1"/>
  <c r="I869"/>
  <c r="G141"/>
  <c r="I142"/>
  <c r="G1030"/>
  <c r="I1030" s="1"/>
  <c r="I1031"/>
  <c r="G835"/>
  <c r="I836"/>
  <c r="G724"/>
  <c r="I724" s="1"/>
  <c r="I725"/>
  <c r="G811"/>
  <c r="I811" s="1"/>
  <c r="I812"/>
  <c r="G752"/>
  <c r="I752" s="1"/>
  <c r="I753"/>
  <c r="G117"/>
  <c r="I117" s="1"/>
  <c r="I118"/>
  <c r="G50"/>
  <c r="I51"/>
  <c r="G1102"/>
  <c r="I1102" s="1"/>
  <c r="I1103"/>
  <c r="G407"/>
  <c r="I408"/>
  <c r="G225"/>
  <c r="I226"/>
  <c r="G583"/>
  <c r="I584"/>
  <c r="G387"/>
  <c r="I388"/>
  <c r="G1195"/>
  <c r="I1195" s="1"/>
  <c r="I1196"/>
  <c r="G699"/>
  <c r="I700"/>
  <c r="G110"/>
  <c r="I110" s="1"/>
  <c r="I111"/>
  <c r="G1098"/>
  <c r="I1099"/>
  <c r="G433"/>
  <c r="I434"/>
  <c r="G181"/>
  <c r="I182"/>
  <c r="G955"/>
  <c r="I955" s="1"/>
  <c r="I956"/>
  <c r="G917"/>
  <c r="G751"/>
  <c r="G529"/>
  <c r="G1185"/>
  <c r="G193"/>
  <c r="G804"/>
  <c r="G987"/>
  <c r="G1275"/>
  <c r="G25"/>
  <c r="G921"/>
  <c r="I921" s="1"/>
  <c r="G886" l="1"/>
  <c r="I886" s="1"/>
  <c r="I751"/>
  <c r="I415"/>
  <c r="G414"/>
  <c r="G909"/>
  <c r="I909" s="1"/>
  <c r="I910"/>
  <c r="G1461"/>
  <c r="I1461" s="1"/>
  <c r="I1462"/>
  <c r="G1433"/>
  <c r="I1434"/>
  <c r="G625"/>
  <c r="I637"/>
  <c r="I804"/>
  <c r="G916"/>
  <c r="I916" s="1"/>
  <c r="I917"/>
  <c r="G698"/>
  <c r="I699"/>
  <c r="G140"/>
  <c r="I140" s="1"/>
  <c r="I141"/>
  <c r="G1334"/>
  <c r="I1334" s="1"/>
  <c r="I1335"/>
  <c r="G593"/>
  <c r="I593" s="1"/>
  <c r="I594"/>
  <c r="G1478"/>
  <c r="I1479"/>
  <c r="G609"/>
  <c r="I610"/>
  <c r="G1327"/>
  <c r="I1328"/>
  <c r="I426"/>
  <c r="G425"/>
  <c r="I425" s="1"/>
  <c r="I1122"/>
  <c r="G1121"/>
  <c r="I1488"/>
  <c r="G1487"/>
  <c r="G668"/>
  <c r="I668" s="1"/>
  <c r="I669"/>
  <c r="G1452"/>
  <c r="I1453"/>
  <c r="G64"/>
  <c r="I64" s="1"/>
  <c r="I65"/>
  <c r="G562"/>
  <c r="I563"/>
  <c r="G356"/>
  <c r="I357"/>
  <c r="G797"/>
  <c r="I797" s="1"/>
  <c r="I798"/>
  <c r="G822"/>
  <c r="I822" s="1"/>
  <c r="I823"/>
  <c r="G1406"/>
  <c r="I1407"/>
  <c r="G652"/>
  <c r="G116"/>
  <c r="G147"/>
  <c r="G440"/>
  <c r="G24"/>
  <c r="I25"/>
  <c r="G986"/>
  <c r="I987"/>
  <c r="I1185"/>
  <c r="G74"/>
  <c r="I74" s="1"/>
  <c r="I75"/>
  <c r="G17"/>
  <c r="I18"/>
  <c r="G55"/>
  <c r="I56"/>
  <c r="G186"/>
  <c r="I186" s="1"/>
  <c r="I187"/>
  <c r="G575"/>
  <c r="I576"/>
  <c r="I100"/>
  <c r="G99"/>
  <c r="G1006"/>
  <c r="I1007"/>
  <c r="G710"/>
  <c r="I710" s="1"/>
  <c r="I711"/>
  <c r="G192"/>
  <c r="I192" s="1"/>
  <c r="I193"/>
  <c r="G528"/>
  <c r="I529"/>
  <c r="G180"/>
  <c r="I181"/>
  <c r="I1098"/>
  <c r="G1097"/>
  <c r="I387"/>
  <c r="G382"/>
  <c r="I225"/>
  <c r="G224"/>
  <c r="I224" s="1"/>
  <c r="G834"/>
  <c r="I835"/>
  <c r="G828"/>
  <c r="I829"/>
  <c r="G400"/>
  <c r="I400" s="1"/>
  <c r="I401"/>
  <c r="G817"/>
  <c r="I817" s="1"/>
  <c r="I818"/>
  <c r="G1057"/>
  <c r="I1058"/>
  <c r="G731"/>
  <c r="I732"/>
  <c r="G1068"/>
  <c r="I1069"/>
  <c r="G1274"/>
  <c r="I1274" s="1"/>
  <c r="I1275"/>
  <c r="I433"/>
  <c r="G432"/>
  <c r="I583"/>
  <c r="G582"/>
  <c r="G406"/>
  <c r="I407"/>
  <c r="G49"/>
  <c r="I49" s="1"/>
  <c r="I50"/>
  <c r="G780"/>
  <c r="I780" s="1"/>
  <c r="I781"/>
  <c r="I1396"/>
  <c r="G1394"/>
  <c r="I1394" s="1"/>
  <c r="G1395"/>
  <c r="I1395" s="1"/>
  <c r="G1011"/>
  <c r="I1011" s="1"/>
  <c r="I1012"/>
  <c r="G1050"/>
  <c r="I1051"/>
  <c r="G1470"/>
  <c r="I1471"/>
  <c r="G1023"/>
  <c r="I1023" s="1"/>
  <c r="I1024"/>
  <c r="G1106"/>
  <c r="I1106" s="1"/>
  <c r="I1107"/>
  <c r="I933"/>
  <c r="G932"/>
  <c r="I932" s="1"/>
  <c r="G463"/>
  <c r="I463" s="1"/>
  <c r="I464"/>
  <c r="G1200"/>
  <c r="I1201"/>
  <c r="G470"/>
  <c r="I471"/>
  <c r="G843"/>
  <c r="I843" s="1"/>
  <c r="G717"/>
  <c r="G867"/>
  <c r="I867" s="1"/>
  <c r="G686"/>
  <c r="G1190"/>
  <c r="I1190" s="1"/>
  <c r="G1184" l="1"/>
  <c r="I17"/>
  <c r="G15"/>
  <c r="I15" s="1"/>
  <c r="G16"/>
  <c r="I16" s="1"/>
  <c r="G23"/>
  <c r="I24"/>
  <c r="G1120"/>
  <c r="I1121"/>
  <c r="G1199"/>
  <c r="I1199" s="1"/>
  <c r="I1200"/>
  <c r="I1050"/>
  <c r="G1029"/>
  <c r="I582"/>
  <c r="G581"/>
  <c r="I1097"/>
  <c r="G1096"/>
  <c r="G1451"/>
  <c r="I1452"/>
  <c r="I625"/>
  <c r="G624"/>
  <c r="G469"/>
  <c r="I470"/>
  <c r="G1469"/>
  <c r="I1470"/>
  <c r="G431"/>
  <c r="I432"/>
  <c r="G381"/>
  <c r="I382"/>
  <c r="G439"/>
  <c r="I440"/>
  <c r="G651"/>
  <c r="I652"/>
  <c r="G355"/>
  <c r="I356"/>
  <c r="G1326"/>
  <c r="I1327"/>
  <c r="G1477"/>
  <c r="I1477" s="1"/>
  <c r="I1478"/>
  <c r="G697"/>
  <c r="I698"/>
  <c r="G1432"/>
  <c r="I1433"/>
  <c r="G207"/>
  <c r="G842"/>
  <c r="G796"/>
  <c r="G739"/>
  <c r="G685"/>
  <c r="I685" s="1"/>
  <c r="I686"/>
  <c r="G730"/>
  <c r="I730" s="1"/>
  <c r="I731"/>
  <c r="G827"/>
  <c r="I827" s="1"/>
  <c r="I828"/>
  <c r="G527"/>
  <c r="I528"/>
  <c r="G1183"/>
  <c r="I1184"/>
  <c r="G115"/>
  <c r="I116"/>
  <c r="G98"/>
  <c r="I99"/>
  <c r="I1406"/>
  <c r="G1405"/>
  <c r="I562"/>
  <c r="G561"/>
  <c r="G608"/>
  <c r="I609"/>
  <c r="G709"/>
  <c r="I717"/>
  <c r="G405"/>
  <c r="I405" s="1"/>
  <c r="I406"/>
  <c r="G1067"/>
  <c r="I1068"/>
  <c r="G1056"/>
  <c r="I1057"/>
  <c r="G833"/>
  <c r="I833" s="1"/>
  <c r="I834"/>
  <c r="I180"/>
  <c r="G179"/>
  <c r="I179" s="1"/>
  <c r="I1006"/>
  <c r="G1005"/>
  <c r="I1005" s="1"/>
  <c r="G574"/>
  <c r="I575"/>
  <c r="G54"/>
  <c r="I54" s="1"/>
  <c r="I55"/>
  <c r="G985"/>
  <c r="I985" s="1"/>
  <c r="I986"/>
  <c r="G139"/>
  <c r="I139" s="1"/>
  <c r="I147"/>
  <c r="G1486"/>
  <c r="I1487"/>
  <c r="G413"/>
  <c r="I414"/>
  <c r="I413" l="1"/>
  <c r="G412"/>
  <c r="G708"/>
  <c r="I708" s="1"/>
  <c r="I709"/>
  <c r="G1182"/>
  <c r="I1183"/>
  <c r="G206"/>
  <c r="I207"/>
  <c r="G650"/>
  <c r="I651"/>
  <c r="G1467"/>
  <c r="I1467" s="1"/>
  <c r="I1469"/>
  <c r="G1119"/>
  <c r="I1119" s="1"/>
  <c r="I1120"/>
  <c r="G841"/>
  <c r="I842"/>
  <c r="G1095"/>
  <c r="I1096"/>
  <c r="G1404"/>
  <c r="I1404" s="1"/>
  <c r="I1405"/>
  <c r="I739"/>
  <c r="G738"/>
  <c r="G580"/>
  <c r="I580" s="1"/>
  <c r="I581"/>
  <c r="G1066"/>
  <c r="I1066" s="1"/>
  <c r="I1067"/>
  <c r="I98"/>
  <c r="G97"/>
  <c r="G696"/>
  <c r="I697"/>
  <c r="I1326"/>
  <c r="G1325"/>
  <c r="I381"/>
  <c r="G380"/>
  <c r="G560"/>
  <c r="I561"/>
  <c r="G622"/>
  <c r="I622" s="1"/>
  <c r="I624"/>
  <c r="G1022"/>
  <c r="I1029"/>
  <c r="G1484"/>
  <c r="I1484" s="1"/>
  <c r="I1486"/>
  <c r="G573"/>
  <c r="I574"/>
  <c r="I1056"/>
  <c r="G1055"/>
  <c r="I1055" s="1"/>
  <c r="G607"/>
  <c r="I607" s="1"/>
  <c r="I608"/>
  <c r="G109"/>
  <c r="I109" s="1"/>
  <c r="I115"/>
  <c r="G526"/>
  <c r="I526" s="1"/>
  <c r="I527"/>
  <c r="G795"/>
  <c r="I795" s="1"/>
  <c r="I796"/>
  <c r="G1431"/>
  <c r="I1431" s="1"/>
  <c r="I1432"/>
  <c r="G294"/>
  <c r="I294" s="1"/>
  <c r="I355"/>
  <c r="G438"/>
  <c r="I439"/>
  <c r="I431"/>
  <c r="G430"/>
  <c r="I430" s="1"/>
  <c r="G468"/>
  <c r="I468" s="1"/>
  <c r="I469"/>
  <c r="G1450"/>
  <c r="I1451"/>
  <c r="G22"/>
  <c r="I22" s="1"/>
  <c r="I23"/>
  <c r="G1372"/>
  <c r="I573" l="1"/>
  <c r="G572"/>
  <c r="I572" s="1"/>
  <c r="G559"/>
  <c r="I559" s="1"/>
  <c r="I560"/>
  <c r="G1365"/>
  <c r="I1372"/>
  <c r="G1449"/>
  <c r="I1450"/>
  <c r="G695"/>
  <c r="I695" s="1"/>
  <c r="I696"/>
  <c r="G1094"/>
  <c r="I1095"/>
  <c r="G649"/>
  <c r="I650"/>
  <c r="I1182"/>
  <c r="G1181"/>
  <c r="G283"/>
  <c r="I283" s="1"/>
  <c r="I380"/>
  <c r="G707"/>
  <c r="I738"/>
  <c r="I412"/>
  <c r="I438"/>
  <c r="G437"/>
  <c r="I437" s="1"/>
  <c r="G1004"/>
  <c r="I1004" s="1"/>
  <c r="I1022"/>
  <c r="G787"/>
  <c r="I787" s="1"/>
  <c r="I841"/>
  <c r="I206"/>
  <c r="G191"/>
  <c r="I191" s="1"/>
  <c r="G1303"/>
  <c r="I1325"/>
  <c r="I97"/>
  <c r="G96"/>
  <c r="G411" l="1"/>
  <c r="I411" s="1"/>
  <c r="I649"/>
  <c r="G647"/>
  <c r="I647" s="1"/>
  <c r="G1355"/>
  <c r="I1365"/>
  <c r="G14"/>
  <c r="I96"/>
  <c r="G1302"/>
  <c r="I1303"/>
  <c r="I707"/>
  <c r="G706"/>
  <c r="G1093"/>
  <c r="I1093" s="1"/>
  <c r="I1094"/>
  <c r="G1447"/>
  <c r="I1447" s="1"/>
  <c r="I1449"/>
  <c r="G1078"/>
  <c r="I1078" s="1"/>
  <c r="I1181"/>
  <c r="I14" l="1"/>
  <c r="G12"/>
  <c r="G704"/>
  <c r="I704" s="1"/>
  <c r="I706"/>
  <c r="G1301"/>
  <c r="I1301" s="1"/>
  <c r="I1302"/>
  <c r="G1354"/>
  <c r="I1355"/>
  <c r="I12" l="1"/>
  <c r="G1324"/>
  <c r="I1354"/>
  <c r="G1323" l="1"/>
  <c r="I1324"/>
  <c r="G1299" l="1"/>
  <c r="I1323"/>
  <c r="I1299" l="1"/>
  <c r="G1497"/>
  <c r="I1497" s="1"/>
</calcChain>
</file>

<file path=xl/sharedStrings.xml><?xml version="1.0" encoding="utf-8"?>
<sst xmlns="http://schemas.openxmlformats.org/spreadsheetml/2006/main" count="5395" uniqueCount="795">
  <si>
    <t>Подпрограмма "Обеспечение деятельности подведомственного Муниципального учреждения "Централизованная бухгалтерия по обслуживанию муниципальных учреждений культуры, физической культуры, спорта и учреждений по работе с молодежью города Реутов Московской области"</t>
  </si>
  <si>
    <t>Подпрограмма "Обеспечение деятельности подведомственных учреждений"</t>
  </si>
  <si>
    <t>Подпрограмма "Развитие малого и среднего предпринимательства"</t>
  </si>
  <si>
    <t>Обеспечивающая подпрограмма</t>
  </si>
  <si>
    <t>Подпрограмма "Обеспечение жильем детей-сирот и детей, оставшихся без попечения родителей, а также лиц из их числа"</t>
  </si>
  <si>
    <t>Подпрограмма "Развитие системы отдыха и оздоровления детей"</t>
  </si>
  <si>
    <t>Подпрограмма "Доступная среда"</t>
  </si>
  <si>
    <t>Подпрограмма "Дошкольное образование"</t>
  </si>
  <si>
    <t>Подпрограмма "Общее образование"</t>
  </si>
  <si>
    <t>Подпрограмма "Дополнительное образование, воспитание и психолого-социальное сопровождение детей"</t>
  </si>
  <si>
    <t>Взносы города Реутов в общественные организации, фонды, ассоциации</t>
  </si>
  <si>
    <t>Обеспечение деятельности органов местного самоуправления</t>
  </si>
  <si>
    <t>Обеспечение предоставления гражданам субсидий на оплату жилого помещения и коммунальных услуг</t>
  </si>
  <si>
    <t xml:space="preserve">Взносы на капитальный ремонт за помещения, расположенные в многоквартирных жилых домах, находящихся в муниципальной собственности </t>
  </si>
  <si>
    <t>Мероприятия в сфере образования</t>
  </si>
  <si>
    <t>Обеспечение деятельности дошкольных образовательных учреждений</t>
  </si>
  <si>
    <t>Финансовое обеспечение получения гражданами дошкольного образования в частных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</si>
  <si>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Обеспечение деятельности средних школ </t>
  </si>
  <si>
    <t xml:space="preserve">Обеспечение деятельности начальной школы - детского сада </t>
  </si>
  <si>
    <t>Обеспечение деятельности хоровой студии и учреждений дополнительного образования в сфере культуры</t>
  </si>
  <si>
    <t xml:space="preserve">Расходы по обеспечению деятельности хозяйственно-эксплуатационной конторы </t>
  </si>
  <si>
    <t xml:space="preserve">Расходы по обеспечению деятельности учебно-методического центра </t>
  </si>
  <si>
    <t xml:space="preserve">Расходы по обеспечению деятельности централизованной бухгалтерии 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</si>
  <si>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</si>
  <si>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Предоставление гражданам субсидий на оплату жилого помещения и коммунальных услуг</t>
  </si>
  <si>
    <t>Подпрограмма "Предоставление гражданам субсидий на оплату жилого помещения и коммунальных услуг в городе Реутов Московской области"</t>
  </si>
  <si>
    <t>Подпрограмма "Социальная защита отдельных категорий граждан города Реутов"</t>
  </si>
  <si>
    <t>Подпрограмма "Создание условий для охраны здоровья и формирования здорового образа жизни жителей города Реутов"</t>
  </si>
  <si>
    <t>01 0 00 00000</t>
  </si>
  <si>
    <t>01 1 00 00000</t>
  </si>
  <si>
    <t>01 3 00 00000</t>
  </si>
  <si>
    <t>02 0 00 00000</t>
  </si>
  <si>
    <t>02 1 00 00000</t>
  </si>
  <si>
    <t>02 2 00 00000</t>
  </si>
  <si>
    <t>02 3 00 00000</t>
  </si>
  <si>
    <t>02 4 00 00000</t>
  </si>
  <si>
    <t>02 5 00 00000</t>
  </si>
  <si>
    <t>03 0 00 00000</t>
  </si>
  <si>
    <t>03 1 00 00000</t>
  </si>
  <si>
    <t>03 2 00 00000</t>
  </si>
  <si>
    <t>03 3 00 00000</t>
  </si>
  <si>
    <t>03 4 00 00000</t>
  </si>
  <si>
    <t>03 5 00 00000</t>
  </si>
  <si>
    <t>04 0 00 00000</t>
  </si>
  <si>
    <t>05 0 00 00000</t>
  </si>
  <si>
    <t>05 1 00 00000</t>
  </si>
  <si>
    <t>05 2 00 00000</t>
  </si>
  <si>
    <t>05 3 00 00000</t>
  </si>
  <si>
    <t>05 5 00 00000</t>
  </si>
  <si>
    <t>05 6 00 00000</t>
  </si>
  <si>
    <t>06 0 00 00000</t>
  </si>
  <si>
    <t>07 0 00 00000</t>
  </si>
  <si>
    <t>08 0 00 00000</t>
  </si>
  <si>
    <t>08 1 00 00000</t>
  </si>
  <si>
    <t>08 2 00 00000</t>
  </si>
  <si>
    <t>10 0 00 00000</t>
  </si>
  <si>
    <t>10 2 00 00000</t>
  </si>
  <si>
    <t>11 0 00 00000</t>
  </si>
  <si>
    <t>11 1 00 00000</t>
  </si>
  <si>
    <t>11 2 00 00000</t>
  </si>
  <si>
    <t>11 3 00 00000</t>
  </si>
  <si>
    <t>11 4 00 00000</t>
  </si>
  <si>
    <t>11 5 00 00000</t>
  </si>
  <si>
    <t>02 1 01 00000</t>
  </si>
  <si>
    <t>02 5 01 00000</t>
  </si>
  <si>
    <t>02 5 01 00095</t>
  </si>
  <si>
    <t>02 1 01 00512</t>
  </si>
  <si>
    <t>02 2 01 00000</t>
  </si>
  <si>
    <t>Основное мероприятие "Проведение массовых физкультурно-оздоровительных и спортивных мероприятий"</t>
  </si>
  <si>
    <t>02 3 01 00000</t>
  </si>
  <si>
    <t>02 3 01 00059</t>
  </si>
  <si>
    <t>02 4 01 00000</t>
  </si>
  <si>
    <t>02 4 01 00059</t>
  </si>
  <si>
    <t>Основное мероприятие "Формирование условий для гражданского становления, духовно-нравственного и патриотического воспитания молодежи"</t>
  </si>
  <si>
    <t>Основное мероприятие "Увеличение вклада субъектов малого и среднего предпринимательства в экономику города"</t>
  </si>
  <si>
    <t>01 1 02 00000</t>
  </si>
  <si>
    <t>Основное мероприятие "Формирование положительного образа предпринимателя, популяризация роли предпринимательства"</t>
  </si>
  <si>
    <t>01 1 03 00000</t>
  </si>
  <si>
    <t>Расходы на производство теле- и радиопрограмм, размещение публикаций в средствах массовой информации, проведение игровых, тренинговых мероприятий, семинаров, мастер-классов в школах</t>
  </si>
  <si>
    <t>Подпрограмма "Развитие потребительского рынка"</t>
  </si>
  <si>
    <t xml:space="preserve">Расходы, оказываемые за счет средств по транспортировке в морг с мест обнаружения или происшествия умерших, не имеющих супруга, близких родственников либо законного представителя умершего                                                     </t>
  </si>
  <si>
    <t>01 3 01 00000</t>
  </si>
  <si>
    <t>Основное мероприятие "Предупреждение террористических акций и повышение степени защищенности объектов социальной сферы и мест с массовым пребыванием людей"</t>
  </si>
  <si>
    <t>03 1 01 00000</t>
  </si>
  <si>
    <t>03 1 02 00000</t>
  </si>
  <si>
    <t>Обеспечение деятельности по повышению степени защищенности объектов социальной сферы и мест с массовым пребыванием людей</t>
  </si>
  <si>
    <t>Техническое обслуживание оборудования и технических средств муниципальных объектов</t>
  </si>
  <si>
    <t>03 1 03 00000</t>
  </si>
  <si>
    <t>03 1 01 00001</t>
  </si>
  <si>
    <t>03 1 01 00002</t>
  </si>
  <si>
    <t>03 1 02 00003</t>
  </si>
  <si>
    <t>03 1 02 00004</t>
  </si>
  <si>
    <t>Проведение бесед, направленных на активизацию борьбы с уличной преступностью и приобретение призов при проведении спортивных мероприятий</t>
  </si>
  <si>
    <t>03 1 04 00000</t>
  </si>
  <si>
    <t>03 1 05 00000</t>
  </si>
  <si>
    <t>Проведение мероприятий с целью профилактики наркомании и токсикомании</t>
  </si>
  <si>
    <t>Проведение мероприятий по развитию гражданской обороны</t>
  </si>
  <si>
    <t>03 2 01 00000</t>
  </si>
  <si>
    <t>03 2 01 00001</t>
  </si>
  <si>
    <t>03 4 01 00000</t>
  </si>
  <si>
    <t>03 4 01 00001</t>
  </si>
  <si>
    <t>05 1 01 00000</t>
  </si>
  <si>
    <t>05 1 01 00095</t>
  </si>
  <si>
    <t>Основное мероприятие "Создание условий для реализации полномочий органов местного самоуправления городского округа"</t>
  </si>
  <si>
    <t>05 1 01 00064</t>
  </si>
  <si>
    <t>Основное мероприятие "Хранение, комплектование, учет и использование документов Архивного фонда Московской области и других архивных документов"</t>
  </si>
  <si>
    <t>05 2 01 00000</t>
  </si>
  <si>
    <t>05 3 01 00000</t>
  </si>
  <si>
    <t>05 5 01 00000</t>
  </si>
  <si>
    <t>05 6 01 00000</t>
  </si>
  <si>
    <t>Основное мероприятие "Формирование архитектурно-художественного облика города"</t>
  </si>
  <si>
    <t>Обеспечение реализации архитектурно-планировочных решений по формированию пешеходных пространств</t>
  </si>
  <si>
    <t>06 0 01 00000</t>
  </si>
  <si>
    <t>10 2 01 00000</t>
  </si>
  <si>
    <t>Основное мероприятие "Обеспечение жильем детей-сирот и детей, оставшихся без попечения родителей, а также лиц из их числа"</t>
  </si>
  <si>
    <t>Основное мероприятие "Социальная поддержка граждан города"</t>
  </si>
  <si>
    <t>11 1 01 00000</t>
  </si>
  <si>
    <t>11 1 01 00001</t>
  </si>
  <si>
    <t>11 1 01 00002</t>
  </si>
  <si>
    <t>11 1 01 00003</t>
  </si>
  <si>
    <t>11 1 01 00004</t>
  </si>
  <si>
    <t>11 2 01 00000</t>
  </si>
  <si>
    <t>Основное мероприятие "Формирование условий для беспрепятственного доступа к муниципальным объектам и услугам в приоритетных сферах жизнедеятельности инвалидов и других маломобильных групп населения"</t>
  </si>
  <si>
    <t>11 3 01 00000</t>
  </si>
  <si>
    <t>11 4 01 00000</t>
  </si>
  <si>
    <t>Обеспечение полноценным питанием беременных женщин, кормящих матерей, а также детей в возрасте до трех лет</t>
  </si>
  <si>
    <t>Основное мероприятие "Охрана материнства и детства в городе Реутов"</t>
  </si>
  <si>
    <t>11 5 01 00000</t>
  </si>
  <si>
    <t>Основное мероприятие "Обеспечение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услуг)"</t>
  </si>
  <si>
    <t>Основное мероприятие "Предоставление субсидий для бюджетных общеобразовательных организаций на выполнение муниципального задания"</t>
  </si>
  <si>
    <t>Основное мероприятие "Организация праздничных, культурно-массовых и иных мероприятий"</t>
  </si>
  <si>
    <t>Основное мероприятие "Реализация механизмов для выявления и развития талантов детей"</t>
  </si>
  <si>
    <t>Основное мероприятие "Охрана труда"</t>
  </si>
  <si>
    <t>Основное мероприятие "Обеспечение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районов"</t>
  </si>
  <si>
    <t>Основное мероприятие "Развитие инфраструктуры, кадрового потенциала, интеграции деятельности образовательных учреждений, культуры, физической культуры и спорта, обеспечивающих равную доступность и повышение охвата детей услугами дополнительного образования"</t>
  </si>
  <si>
    <t>Основное мероприятие "Развитие образования в сфере культуры и искусства"</t>
  </si>
  <si>
    <t>Основное мероприятие "Управление образования"</t>
  </si>
  <si>
    <t>Основное мероприятие "Методическое обеспечение учебно-воспитательного процесса"</t>
  </si>
  <si>
    <t>Руководство и управление в сфере установленных функций органов местного самоуправления</t>
  </si>
  <si>
    <t>95 0 00 00000</t>
  </si>
  <si>
    <t>Содержание светофорных объектов</t>
  </si>
  <si>
    <t>Основное мероприятие "Совершенствование системы комплексного благоустройства города"</t>
  </si>
  <si>
    <t>08 1 01 00000</t>
  </si>
  <si>
    <t>Обеспечение деятельности муниципального бюджетного учреждения "Городское хозяйство и благоустройство города Реутов"</t>
  </si>
  <si>
    <t>08 1 01 00059</t>
  </si>
  <si>
    <t xml:space="preserve">Расходы на оплату электроэнергии систем уличного освещения  </t>
  </si>
  <si>
    <t>08 1 01 00002</t>
  </si>
  <si>
    <t>Содержание систем уличного освещения</t>
  </si>
  <si>
    <t>08 1 01 00003</t>
  </si>
  <si>
    <t>Основное мероприятие "Обеспечение комфортных условий проживания, повышение качества и условий жизни населения"</t>
  </si>
  <si>
    <t>08 2 01 00000</t>
  </si>
  <si>
    <t>08 2 01 00001</t>
  </si>
  <si>
    <t>Замена газоиспользующего оборудования в муниципальных квартирах</t>
  </si>
  <si>
    <t>08 2 01 00002</t>
  </si>
  <si>
    <t>08 2 01 00003</t>
  </si>
  <si>
    <t>Основное мероприятие "Повышение энергетической эффективности при производстве, передаче и потреблении энергетических ресурсов в городе"</t>
  </si>
  <si>
    <t>Модернизация систем уличного освещения</t>
  </si>
  <si>
    <t>08 1 01 00001</t>
  </si>
  <si>
    <t>12 0 00 00000</t>
  </si>
  <si>
    <t>12 1 00 00000</t>
  </si>
  <si>
    <t>12 1 01 00000</t>
  </si>
  <si>
    <t>12 1 02 00000</t>
  </si>
  <si>
    <t>12 1 03 00000</t>
  </si>
  <si>
    <t>12 1 03 00159</t>
  </si>
  <si>
    <t>12 1 04 00000</t>
  </si>
  <si>
    <t>12 1 04 00159</t>
  </si>
  <si>
    <t>12 2 00 00000</t>
  </si>
  <si>
    <t>12 2 01 00000</t>
  </si>
  <si>
    <t>12 2 01 00259</t>
  </si>
  <si>
    <t>12 2 01 00359</t>
  </si>
  <si>
    <t>12 2 03 00000</t>
  </si>
  <si>
    <t>12 2 03 00259</t>
  </si>
  <si>
    <t>12 2 03 00359</t>
  </si>
  <si>
    <t>12 2 04 00000</t>
  </si>
  <si>
    <t>12 2 04 00259</t>
  </si>
  <si>
    <t>12 2 05 00000</t>
  </si>
  <si>
    <t>12 2 05 00010</t>
  </si>
  <si>
    <t>12 2 06 00000</t>
  </si>
  <si>
    <t>12 2 06 00259</t>
  </si>
  <si>
    <t>12 2 07 00000</t>
  </si>
  <si>
    <t>12 2 07 00259</t>
  </si>
  <si>
    <t>12 2 09 00000</t>
  </si>
  <si>
    <t>12 3 00 00000</t>
  </si>
  <si>
    <t>12 3 01 00000</t>
  </si>
  <si>
    <t>12 3 01 00459</t>
  </si>
  <si>
    <t>12 3 01 00559</t>
  </si>
  <si>
    <t>12 3 02 00000</t>
  </si>
  <si>
    <t>12 3 04 00000</t>
  </si>
  <si>
    <t>12 3 04 00010</t>
  </si>
  <si>
    <t>12 3 04 00559</t>
  </si>
  <si>
    <t>12 4 00 00000</t>
  </si>
  <si>
    <t>12 4 01 00000</t>
  </si>
  <si>
    <t>12 4 02 00000</t>
  </si>
  <si>
    <t>12 4 02 00759</t>
  </si>
  <si>
    <t>12 4 03 00000</t>
  </si>
  <si>
    <t>12 4 03 00095</t>
  </si>
  <si>
    <t>12 4 04 00000</t>
  </si>
  <si>
    <t>12 4 04 00859</t>
  </si>
  <si>
    <t>09 0 00 00000</t>
  </si>
  <si>
    <t>09 0 01 00000</t>
  </si>
  <si>
    <t>09 0 01 00002</t>
  </si>
  <si>
    <t>09 0 01 00003</t>
  </si>
  <si>
    <t>Расходы на обеспечение деятельности муниципальных учреждений физической культуры и спорта</t>
  </si>
  <si>
    <t>01 1 02 00001</t>
  </si>
  <si>
    <t>01 1 03 00001</t>
  </si>
  <si>
    <t>01 3 01 00001</t>
  </si>
  <si>
    <t>03 1 02 00001</t>
  </si>
  <si>
    <t>03 1 02 00002</t>
  </si>
  <si>
    <t>03 1 03 00002</t>
  </si>
  <si>
    <t>03 1 05 00001</t>
  </si>
  <si>
    <t>12 4 01 00659</t>
  </si>
  <si>
    <t>Оценка рыночной стоимости объектов недвижимости. Выполнение работ по кадастровому учету объектов капитального строительства</t>
  </si>
  <si>
    <t>Выполнение работ по топографической съемке и разработке проекта межевания территории и постановке земельных участков на ГКУ, изготовление технических планов на сооружения</t>
  </si>
  <si>
    <t xml:space="preserve">Выполнение работ по описанию и внесению в государственный кадастр недвижимости границ территориальных зон, установленных Правилами землепользования и застройки территории города Реутов Московской области </t>
  </si>
  <si>
    <t>Обеспечение эксплуатации и содержание муниципального имущества</t>
  </si>
  <si>
    <t>Основное мероприятие "Развитие имущественно-земельных отношений для обеспечения решения социально-экономических задач и повышение эффективности управления и распоряжения имуществом, находящимся в собственности в городском округе"</t>
  </si>
  <si>
    <t>Основное мероприятие "Организация отдыха, оздоровления и занятости детей в дни школьных каникул"</t>
  </si>
  <si>
    <t>Основное мероприятие "Предоставление гражданам Российской Федерации, имеющим место жительства в Московской области, субсидий на оплату жилого помещения и коммунальных услуг"</t>
  </si>
  <si>
    <t>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</t>
  </si>
  <si>
    <t>Основное мероприятие "Развитие похоронного дела в городском округе Реутов Московской области"</t>
  </si>
  <si>
    <t>06 0 01 00001</t>
  </si>
  <si>
    <t>Мониторинг окружающей среды, определение степени загрязнения окружающей среды</t>
  </si>
  <si>
    <t>Экологическое образование, воспитание, информирование населения</t>
  </si>
  <si>
    <t>06 0 01 00002</t>
  </si>
  <si>
    <t>Основное мероприятие "Улучшение экологической ситуации города и охраны окружающей среды"</t>
  </si>
  <si>
    <t>Мероприятия по вовлечению жителей города Реутов в систематические занятия физической культурой и спортом</t>
  </si>
  <si>
    <t>Создание условий для инвалидов и лиц с ограниченными возможностями здоровья для занятий физической культурой и спортом</t>
  </si>
  <si>
    <t>02 1 01 00513</t>
  </si>
  <si>
    <t>Основное мероприятие "Обеспечение выполнения функций по оказанию муниципальных услуг муниципальными учреждениями физической культуры и спорта"</t>
  </si>
  <si>
    <t>02 4 01 00001</t>
  </si>
  <si>
    <t>02 4 01 00002</t>
  </si>
  <si>
    <t>02 4 01 00003</t>
  </si>
  <si>
    <t>Денежная выплата на обеспечение школьной формой либо заменяющим ее комплектом детской одежды для посещения школьных занятий, а также спортивной формой детей из многодетных семей города Реутов</t>
  </si>
  <si>
    <t>10 2 01 00001</t>
  </si>
  <si>
    <t>02 2 01 00001</t>
  </si>
  <si>
    <t xml:space="preserve">Обеспечение деятельности учреждений по работе с молодежью и повышение качества оказываемых муниципальных услуг </t>
  </si>
  <si>
    <t>Основное мероприятие "Внедрение современных средств наблюдения и оповещения о правонарушениях, обеспечению оперативного принятия решений в целях обеспечения правопорядка и безопасности граждан"</t>
  </si>
  <si>
    <t>Основное мероприятие "Профилактика наркомании и токсикомании"</t>
  </si>
  <si>
    <t>Эксплуатационно-техническое обслуживание аппаратуры автоматизированной системы централизованного оповещения и аренда каналов (линий) связи для ее управления</t>
  </si>
  <si>
    <t>Совершенствование профессионального развития муниципальных служащих</t>
  </si>
  <si>
    <t>Основное мероприятие "Совершенствование организационных, правовых, информационных и финансовых условий для развития муниципальной службы"</t>
  </si>
  <si>
    <t>Основное мероприятие "Поддержание и развитие инфраструктуры органов местного самоуправления"</t>
  </si>
  <si>
    <t>Формирование и предоставление информационно-статистической информации</t>
  </si>
  <si>
    <t>Пенсия за выслугу лет лицам, замещающим муниципальные должности и должности муниципальной службы</t>
  </si>
  <si>
    <t>Организация хозяйственно-эксплуатационной деятельности органов местного самоуправления</t>
  </si>
  <si>
    <t>Централизация бюджетного (бухгалтерского) учета органов местного самоуправления и учреждений, подведомственных Администрации города Реутов</t>
  </si>
  <si>
    <t>Централизация закупок городского округа Реутов</t>
  </si>
  <si>
    <t>Мероприятия в области информатики и использования информационных систем</t>
  </si>
  <si>
    <t>Расходы на обеспечение деятельности (оказание услуг) муниципальных учреждений</t>
  </si>
  <si>
    <t>Основное мероприятие "Обеспечение деятельности МФЦ"</t>
  </si>
  <si>
    <t>Основное мероприятие "Оказание юридических услуг"</t>
  </si>
  <si>
    <t>Расходы на обеспечение переданных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</si>
  <si>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 xml:space="preserve">Государственная поддержка частных дошкольных образовательных организаций в Московской области с целью возмещения расходов на присмотр и уход, содержание имущества и арендную плату за использование помещений                                                       </t>
  </si>
  <si>
    <t>Приобретение технических средств, оборудования, сопутствующих материалов для обеспечения деятельности отдела территориальной безопасности и антикризисной деятельности по профилактике терроризма и экстремизма</t>
  </si>
  <si>
    <t>Основное мероприятие "Разработка организационных и планирующих документов в области предупреждения и ликвидации чрезвычайных ситуаций"</t>
  </si>
  <si>
    <t>Проведение мероприятий по предупреждению чрезвычайных ситуаций и повышению защищенности потенциально опасных объектов от угроз природного и техногенного характера</t>
  </si>
  <si>
    <t>Основное мероприятие "Организация подготовки и проведения учений и тренировок по действиям в условиях чрезвычайных ситуаций"</t>
  </si>
  <si>
    <t>Основное мероприятие "Развитие учебно-материальной базы в области защиты от чрезвычайных ситуаций"</t>
  </si>
  <si>
    <t>Основное мероприятие "Обеспечение безопасности людей на водных объектах"</t>
  </si>
  <si>
    <t>Основное мероприятие "Модернизация и укрепление материально-технической базы муниципальных учреждений физической культуры и спорта и плоскостных спортивных сооружений"</t>
  </si>
  <si>
    <t>Укрепление материально-технической базы муниципальных учреждений физической культуры и спорта и плоскостных спортивных сооружений</t>
  </si>
  <si>
    <t>Содержание автомобильных дорог общего пользования местного значения с совершенствованным типом покрытия</t>
  </si>
  <si>
    <t>Софинансирование работ по установке общедомовых приборов учета (пропорционально доле муниципальной собственности)</t>
  </si>
  <si>
    <t>12 3 02 00459</t>
  </si>
  <si>
    <t>12 3 02 00559</t>
  </si>
  <si>
    <t>Основное мероприятие "Выплата компенсации родительской платы за присмотр и уход за детьми, осваивающими образовательные программы дошкольного образования в муниципальных организациях, осуществляющих образовательную деятельность"</t>
  </si>
  <si>
    <t>05 2 01 60690</t>
  </si>
  <si>
    <t>11 4 01 61410</t>
  </si>
  <si>
    <t>11 4 01 61420</t>
  </si>
  <si>
    <t>11 5 01 62080</t>
  </si>
  <si>
    <t>12 1 01 62120</t>
  </si>
  <si>
    <t>12 1 01 62330</t>
  </si>
  <si>
    <t>12 1 02 62140</t>
  </si>
  <si>
    <t>12 1 03 62110</t>
  </si>
  <si>
    <t>12 2 01 62200</t>
  </si>
  <si>
    <t>12 2 03 62220</t>
  </si>
  <si>
    <t>12 2 09 60680</t>
  </si>
  <si>
    <t>Частичная компенсация затрат субъектам малого и среднего предпринимательства, осуществляющим деятельность в сфере производства</t>
  </si>
  <si>
    <t>Подпрограмма "Модернизация и укрепление материально-технической базы муниципальных учреждений физической культуры и спорта и плоскостных спортивных сооружений"</t>
  </si>
  <si>
    <t>06 0 01 00003</t>
  </si>
  <si>
    <t>10 2 01 00002</t>
  </si>
  <si>
    <t>Оборудование пешеходных переходов</t>
  </si>
  <si>
    <t>11 3 01 00002</t>
  </si>
  <si>
    <t>12 2 04 00359</t>
  </si>
  <si>
    <t>12 2 07 00359</t>
  </si>
  <si>
    <t xml:space="preserve">Финансовое обеспечение получения гражданами дошкольного, начального общего, основного общего, среднего общего образования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</t>
  </si>
  <si>
    <t>13 0 00 00000</t>
  </si>
  <si>
    <t>14 0 00 00000</t>
  </si>
  <si>
    <t>14 0 01 00000</t>
  </si>
  <si>
    <t>14 0 01 00001</t>
  </si>
  <si>
    <t>14 0 01 00003</t>
  </si>
  <si>
    <t>Осуществление государственных полномочий в соответствии с Законом Московской области № 107/2014-ОЗ "О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области"</t>
  </si>
  <si>
    <t>05 1 01 60700</t>
  </si>
  <si>
    <t>05 3 01 00095</t>
  </si>
  <si>
    <t xml:space="preserve">                 к Решению Совета депутатов</t>
  </si>
  <si>
    <t xml:space="preserve">                 города Реутов</t>
  </si>
  <si>
    <t>(тыс. рублей)</t>
  </si>
  <si>
    <t>Наименование главного распорядителя бюджетных средств</t>
  </si>
  <si>
    <t>Код</t>
  </si>
  <si>
    <t>Рз</t>
  </si>
  <si>
    <t>ПР</t>
  </si>
  <si>
    <t>ЦСР</t>
  </si>
  <si>
    <t>ВР</t>
  </si>
  <si>
    <t>Администрация города Реутов</t>
  </si>
  <si>
    <t>001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</si>
  <si>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</si>
  <si>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</si>
  <si>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</si>
  <si>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</si>
  <si>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</si>
  <si>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</si>
  <si>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</si>
  <si>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</si>
  <si>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</si>
  <si>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</si>
  <si>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</si>
  <si>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в том числе за счет субвенции</t>
  </si>
  <si>
    <t xml:space="preserve">в том числе за счет субвенции   </t>
  </si>
  <si>
    <t>Другие общегосударственные вопросы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</si>
  <si>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</si>
  <si>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</si>
  <si>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</si>
  <si>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Расходы на выплаты персоналу казенных учреждений</t>
  </si>
  <si>
    <t>Субсидии бюджетным учреждениям на иные цели</t>
  </si>
  <si>
    <t>Непрограммные расходы бюджета муниципального образования</t>
  </si>
  <si>
    <t>99 0 00 00000</t>
  </si>
  <si>
    <t>Национальная оборона</t>
  </si>
  <si>
    <t>Мобилизационная и вневойсковая подготовка</t>
  </si>
  <si>
    <t>03</t>
  </si>
  <si>
    <t>Осуществление полномочий по первичному воинскому учету на территориях, где отсутствуют военные комиссариаты</t>
  </si>
  <si>
    <t>99 0 00 51180</t>
  </si>
  <si>
    <t>Мобилизационная подготовка экономики</t>
  </si>
  <si>
    <t>Мероприятия по обеспечению  мобилизационной готовности экономики</t>
  </si>
  <si>
    <t>99 0 00 00209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</si>
  <si>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</si>
  <si>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</si>
  <si>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</si>
  <si>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</si>
  <si>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</si>
  <si>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</si>
  <si>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Дорожное хозяйство (дорожные фонды)</t>
  </si>
  <si>
    <t>Установка дорожных знаков</t>
  </si>
  <si>
    <t>Ямочный ремонт дворовых территорий многоквартирных домов, проездов к дворовым территориям многоквартирных домов населенных пунктов</t>
  </si>
  <si>
    <t>Обновление дорожной разметки</t>
  </si>
  <si>
    <t>Обеспечение деятельности муниципального учреждения "Эксплуатация дорог и парковочного пространства города Реутов"</t>
  </si>
  <si>
    <t>Другие вопросы в области национальной экономики</t>
  </si>
  <si>
    <t>Жилищно-коммунальное хозяйство</t>
  </si>
  <si>
    <t>05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</si>
  <si>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</si>
  <si>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</si>
  <si>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</si>
  <si>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</si>
  <si>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06</t>
  </si>
  <si>
    <t>Охрана объектов растительного и животного мира и среды их обитания</t>
  </si>
  <si>
    <t>Профилактические мероприятия по содержанию мест массового отдыха и пребывания населения</t>
  </si>
  <si>
    <t>Образование</t>
  </si>
  <si>
    <t>07</t>
  </si>
  <si>
    <t>Дошкольное образование</t>
  </si>
  <si>
    <t xml:space="preserve">Бюджетные инвестиции в объекты капитального строительства государственной (муниципальной) собственности </t>
  </si>
  <si>
    <t>Общее образование</t>
  </si>
  <si>
    <t>08</t>
  </si>
  <si>
    <t xml:space="preserve">Культура </t>
  </si>
  <si>
    <t>Здравоохранение</t>
  </si>
  <si>
    <t>Другие вопросы в области  здравоохранения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</si>
  <si>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</si>
  <si>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</si>
  <si>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</si>
  <si>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</si>
  <si>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Пособия, компенсации и иные социальные выплаты гражданам, кроме публичных нормативных обязательств</t>
  </si>
  <si>
    <t>321</t>
  </si>
  <si>
    <t>Социальное обеспечение населения</t>
  </si>
  <si>
    <t>200</t>
  </si>
  <si>
    <t>240</t>
  </si>
  <si>
    <t>313</t>
  </si>
  <si>
    <t>Охрана семьи и детства</t>
  </si>
  <si>
    <t>Ремонт муниципальных жилых помещений, в которых сохранено право пользования за детьми-сиротами  и детьми, оставшимися без попечения родителей, а также лицами из их числа, и специализированных жилых помещений,  предоставляемых лицам данной категории по договорам найма</t>
  </si>
  <si>
    <t>Приобретение товаров, работ, услуг в пользу граждан в целях их социального обеспечения</t>
  </si>
  <si>
    <t>Совет депутатов города Реутов</t>
  </si>
  <si>
    <t>002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</si>
  <si>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</si>
  <si>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Центральный аппарат</t>
  </si>
  <si>
    <t>95 0 00 00400</t>
  </si>
  <si>
    <t>Председатель представительного органа муниципального образования</t>
  </si>
  <si>
    <t>95 0 00 00901</t>
  </si>
  <si>
    <t>Комитет по управлению муниципальным имуществом Администрации города Реутов</t>
  </si>
  <si>
    <t>003</t>
  </si>
  <si>
    <t>005</t>
  </si>
  <si>
    <t>Субсидии автономным учреждениям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</si>
  <si>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</si>
  <si>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иные цели</t>
  </si>
  <si>
    <t>Другие вопросы в области образования</t>
  </si>
  <si>
    <t>006</t>
  </si>
  <si>
    <t>Другие вопросы в области культуры, кинематографии</t>
  </si>
  <si>
    <t>009</t>
  </si>
  <si>
    <t>Физическая культура и спорт</t>
  </si>
  <si>
    <t xml:space="preserve">Физическая культура </t>
  </si>
  <si>
    <t>Массовый спорт</t>
  </si>
  <si>
    <t>Другие вопросы в области физической культуры и спорта</t>
  </si>
  <si>
    <t>Финансовое управление Администрации города Реутов</t>
  </si>
  <si>
    <t>017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</si>
  <si>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</si>
  <si>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Контрольно-счетная палата города Реутов</t>
  </si>
  <si>
    <t>018</t>
  </si>
  <si>
    <t xml:space="preserve"> </t>
  </si>
  <si>
    <t>99 0 00 00104</t>
  </si>
  <si>
    <t>Избирательная комиссия города Реутов</t>
  </si>
  <si>
    <t>019</t>
  </si>
  <si>
    <t>Обеспечение проведения выборов и референдумов</t>
  </si>
  <si>
    <t>Члены избирательной комиссии муниципального образования</t>
  </si>
  <si>
    <t>95 0 00 00600</t>
  </si>
  <si>
    <t>Проведение выборов и референдумов</t>
  </si>
  <si>
    <t>ВСЕГО</t>
  </si>
  <si>
    <t>Дополнительное образование детей</t>
  </si>
  <si>
    <t xml:space="preserve">Молодежная политика </t>
  </si>
  <si>
    <t>Культура, кинематография</t>
  </si>
  <si>
    <t>Субсидии некоммерческим организациям (за исключением государственных (муниципальных) учреждений)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</si>
  <si>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</si>
  <si>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</si>
  <si>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Пособия, компенсации, меры социальной поддержки по публичным нормативным обязательствам</t>
  </si>
  <si>
    <t>99 0 00 00107</t>
  </si>
  <si>
    <t>Муниципальная программа городского округа Реутов "Муниципальное управление на 2017-2021 годы"</t>
  </si>
  <si>
    <t>Подпрограмма "Организация муниципального управления на 2017-2021 годы"</t>
  </si>
  <si>
    <t>Муниципальная программа городского округа Реутов "Предпринимательство на 2017-2021 годы"</t>
  </si>
  <si>
    <t>Муниципальная программа "Развитие физической культуры и спорта в городском округе Реутов на 2017-2021 годы"</t>
  </si>
  <si>
    <t>Муниципальная программа городского округа Реутов "Безопасность городского округа Реутов на 2017-2021 годы"</t>
  </si>
  <si>
    <t>Муниципальная программа "Развитие и сохранение культуры в городском округе Реутов на 2017-2021 годы"</t>
  </si>
  <si>
    <t>Муниципальная программа "Экология и охрана окружающей среды городского округа Реутов Московской области на 2017-2021 годы"</t>
  </si>
  <si>
    <t>Муниципальная программа городского округа Реутов "Энергосбережение и повышение энергетической эффективности" на 2017-2021 годы</t>
  </si>
  <si>
    <t>Муниципальная программа городского округа Реутов Московской области "Жилище" на 2017-2021 годы</t>
  </si>
  <si>
    <t>Муниципальная программа "Социальная защита населения города Реутов" на 2017-2021 годы</t>
  </si>
  <si>
    <t>Муниципальная программа "Развитие образования и воспитание в городе Реутов на 2017-2021 годы"</t>
  </si>
  <si>
    <t>Муниципальная программа "Развитие системы информирования населения городского округа Реутов о деятельности органов местного самоуправления на 2017-2021 годы"</t>
  </si>
  <si>
    <t>05 5 01 01059</t>
  </si>
  <si>
    <t>05 5 01 01259</t>
  </si>
  <si>
    <t>05 5 01 01359</t>
  </si>
  <si>
    <t>05 6 01 00010</t>
  </si>
  <si>
    <t>15 0 00 00000</t>
  </si>
  <si>
    <t>Связь и информатика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</si>
  <si>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местного бюджета</t>
  </si>
  <si>
    <t>Подпрограмма "Развитие архивного дела в городском округе Реутов на 2017-2021 годы"</t>
  </si>
  <si>
    <t>Подпрограмма "Развитие муниципальной службы в муниципальном образовании городской округ Реутов Московской области на 2017-2021 годы"</t>
  </si>
  <si>
    <t>Подпрограмма "Обеспечение инфраструктуры органов местного самоуправления городского округа Реутов на 2017-2021 годы"</t>
  </si>
  <si>
    <t>Подпрограмма "Территориальное развитие (градостроительство и землеустройство) на 2017-2021 годы"</t>
  </si>
  <si>
    <t>Подпрограмма "Профилактика преступлений и иных правонарушений в городском округе Реутов на 2017-2021 годы"</t>
  </si>
  <si>
    <t>Подпрограмма "Снижение рисков и смягчение последствий чрезвычайных ситуаций природного и техногенного характера в городском округе Реутов на 2017-2021 годы"</t>
  </si>
  <si>
    <t>03 2 02 00000</t>
  </si>
  <si>
    <t>03 2 02 00001</t>
  </si>
  <si>
    <t>03 2 03 00000</t>
  </si>
  <si>
    <t>03 2 03 00001</t>
  </si>
  <si>
    <t>03 2 05 00000</t>
  </si>
  <si>
    <t>Подпрограмма "Развитие и совершенствование систем оповещения и информирования населения в городском округе Реутов на 2017-2021 годы"</t>
  </si>
  <si>
    <t>Подпрограмма "Обеспечение пожарной безопасности в городском округе Реутов на 2017-2021 годы"</t>
  </si>
  <si>
    <t>Подпрограмма "Обеспечение мероприятий гражданской обороны в городском округе Реутов на 2017-2021 годы"</t>
  </si>
  <si>
    <t>Муниципальная программа городского округа Реутов "Управление муниципальным имуществом и земельными ресурсами на 2017-2021 годы"</t>
  </si>
  <si>
    <t>Подпрограмма "Снижение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 на 2017-2021 годы"</t>
  </si>
  <si>
    <t>Подпрограмма "Молодежь города Реутов на 2017-2021 годы"</t>
  </si>
  <si>
    <t>Организация мероприятий по развитию молодежных общественных организаций и добровольческой деятельности</t>
  </si>
  <si>
    <t>Организация и проведение мероприятий по профориентации и реализации трудового и творческого потенциала молодежи</t>
  </si>
  <si>
    <t>Организация и проведение мероприятий по гражданско-патриотическому и духовно-нравственному воспитанию молодежи</t>
  </si>
  <si>
    <t>Подпрограмма "Организация и проведение спортивных мероприятий в городском округе Реутов на 2017-2021 годы"</t>
  </si>
  <si>
    <t>Оказание материальной помощи и компенсации на приобретение индивидуальных диагностических средств для детей, больных инсулинозависимым сахарным диабетом (иглы, тест-полоски)</t>
  </si>
  <si>
    <t>Оказание материальной помощи и компенсации на приобретение современных лекарственных средств для лечения больных злокачественными новообразованиями</t>
  </si>
  <si>
    <t xml:space="preserve">Оказание материальной помощи и компенсации жителям города Реутов, оказавшимся в трудной жизненной ситуации, в том числе в связи с заболеванием, и на приобретение лекарственных препаратов, не входящих в список жизненно необходимых и важнейших лекарственных средств (ЖНВЛС) </t>
  </si>
  <si>
    <t>Предоставление компенсационных выплат иногородним врачам для оплаты найма жилого помещения</t>
  </si>
  <si>
    <t>Основное мероприятие "Социальная поддержка медицинских работников, повышение престижа профессии врача и среднего медицинского работника"</t>
  </si>
  <si>
    <t>11 5 02 00001</t>
  </si>
  <si>
    <t>Управление образования Администрации города Реутов</t>
  </si>
  <si>
    <t>11 5 02 00000</t>
  </si>
  <si>
    <t>03 2 06 00000</t>
  </si>
  <si>
    <t>Основное мероприятие "Информирование населения муниципального образования Московской области об основных событиях социально-экономического развития, общественно-политической жизни, о деятельности органов местного самоуправления муниципального образования Московской области"</t>
  </si>
  <si>
    <t>Информирование населения Московской области об основных событиях социально-экономического развития, общественно-политической жизни, освещение деятельности органов местного самоуправления в печатных СМИ, выходящих на территории муниципального образования</t>
  </si>
  <si>
    <t>Информирование жителей о деятельности органов местного самоуправления путем изготовления и распространения (вещания) на территории муниципального образования телепередач</t>
  </si>
  <si>
    <t>Информирование населения путем изготовления и распространения полиграфической продукции о социально значимых вопросах в деятельности органов местного самоуправления муниципального образования</t>
  </si>
  <si>
    <t>Осуществление взаимодействия органов местного самоуправления с печатными СМИ в области подписки, доставки и распространения тиражных печатных изданий</t>
  </si>
  <si>
    <t>Основное мероприятие "Проведение мероприятий, к которым обеспечено праздничное (тематическое) оформление территории муниципального образования в соответствии с постановлением Правительства Московской области от 21.05.2014 № 363/16 "Об утверждении Методических рекомендаций по размещению и эксплуатации элементов праздничного, тематического и праздничного светового оформления на территории Московской области""</t>
  </si>
  <si>
    <t>Основное мероприятие "Информирование населения об основных социально-экономических событиях муниципального образования, а также о деятельности органов местного самоуправления посредством наружной рекламы"</t>
  </si>
  <si>
    <t>Информирование населения об основных социально-экономических событиях муниципального образования, а также о деятельности органов местного самоуправления посредством наружной рекламы</t>
  </si>
  <si>
    <t>Основное мероприятие "Охрана труда. Медосмотр сотрудников дошкольных образовательных учреждений, специальная оценка условий труда, обучение технике безопасности"</t>
  </si>
  <si>
    <t>Основное мероприятие "Обеспечение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образования, а также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услуг)"</t>
  </si>
  <si>
    <t>Основное мероприятие "Обеспечение доступности качественного общего образования в муниципальных образовательных учреждениях, укрепление материально-технической базы образовательных учреждений, выполнение мероприятий по проведению капитального, текущего ремонта в муниципальных общеобразовательных организациях, меры по социальной поддержке детей с ограниченными возможностями здоровья"</t>
  </si>
  <si>
    <t>Основное мероприятие "Обеспечение деятельности частных общеобразовательных организаций"</t>
  </si>
  <si>
    <t>Основное мероприятие "Организация ведения бухгалтерского учета в соответствии с действующими правовыми актами, регламентирующими ведение бухгалтерского учета, составление бухгалтерской, налоговой и статистической отчетности"</t>
  </si>
  <si>
    <t>Муниципальная программа городского округа Реутов "Содержание и развитие жилищно-коммунального хозяйства" на 2017-2021 годы</t>
  </si>
  <si>
    <t>Подпрограмма "Капитальный ремонт объектов жилищно-коммунального хозяйства" на 2017-2021 годы</t>
  </si>
  <si>
    <t>Подпрограмма "Благоустройство" на 2017-2021 годы</t>
  </si>
  <si>
    <t xml:space="preserve">Содержание детских, спортивных площадок, площадок для выгула собак </t>
  </si>
  <si>
    <t>Муниципальная программа городского округа Реутов "Содержание и развитие жилищно-коммунального хозяйства" на 2017-2021 годы"</t>
  </si>
  <si>
    <t xml:space="preserve">Ежегодная актуализации схем теплоснабжения, водоснабжения и водоотведения города </t>
  </si>
  <si>
    <t>Обеспечение охраны зданий (помещений), строений, прилегающих к ним территорий органов Администрации города и их подведомственных учреждений (в рамках антитеррористической защищенности)</t>
  </si>
  <si>
    <t>Приобретение средств связи, оргтехники, технических средств видеонаблюдения, их установка, ремонт и обслуживание</t>
  </si>
  <si>
    <t xml:space="preserve">Контроль и обслуживание комплекса технических средств охраны </t>
  </si>
  <si>
    <t>Разработка, изготовление и распространение в жилом секторе города памяток и листовок на противопожарную тему</t>
  </si>
  <si>
    <t>Подача воды для пожаротушения</t>
  </si>
  <si>
    <t>Выполнение работ по монтажу и пуско-наладке местной беспроводной системы коллективного оповещения населения о пожарах и чрезвычайных ситуациях</t>
  </si>
  <si>
    <t>Оказание услуг по предоставлению во временное пользование комплекса ресурсов для размещения технологического оборудования в производственных помещениях</t>
  </si>
  <si>
    <t>Выполнение работ по техническому обслуживанию систем противопожарной защиты, автоматической пожарной сигнализации и системы оповещения о пожаре, пожарной сигнализации</t>
  </si>
  <si>
    <t>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</t>
  </si>
  <si>
    <t>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</si>
  <si>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Муниципальная программа "Развитие дорожно-транспортного комплекса в городском округе Реутов на 2017-2021 годы"</t>
  </si>
  <si>
    <t>Основное мероприятие "Ликвидация очередности в дошкольных образовательных организациях и развитие инфраструктуры дошкольного образования"</t>
  </si>
  <si>
    <t>12 2 02 00000</t>
  </si>
  <si>
    <t>12 2 02 62210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</si>
  <si>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</si>
  <si>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</si>
  <si>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Основное мероприятие "Развитие и обеспечение функционирования базовой информационно-технологической инфраструктуры ОМСУ городского округа Реутов"</t>
  </si>
  <si>
    <t>Основное мероприятие "Создание, развитие и обеспечение функционирования единой информационно-технологической и телекоммуникационной инфраструктуры ОМСУ городского округа Реутов"</t>
  </si>
  <si>
    <t>13 0 01 00000</t>
  </si>
  <si>
    <t>13 0 01 00001</t>
  </si>
  <si>
    <t>13 0 01 00003</t>
  </si>
  <si>
    <t>13 0 01 00007</t>
  </si>
  <si>
    <t>13 0 02 00000</t>
  </si>
  <si>
    <t>13 0 02 00001</t>
  </si>
  <si>
    <t>13 0 03 00000</t>
  </si>
  <si>
    <t>13 0 03 00001</t>
  </si>
  <si>
    <t>13 0 01 00005</t>
  </si>
  <si>
    <t>14 0 01 00002</t>
  </si>
  <si>
    <t>14 0 01 00004</t>
  </si>
  <si>
    <t>15 1 00 00000</t>
  </si>
  <si>
    <t>15 1 02 00000</t>
  </si>
  <si>
    <t>15 1 02 00059</t>
  </si>
  <si>
    <t>15 2 00 00000</t>
  </si>
  <si>
    <t>15 2 01 00000</t>
  </si>
  <si>
    <t>15 2 01 01159</t>
  </si>
  <si>
    <t>15 2 02 00000</t>
  </si>
  <si>
    <t>15 2 02 00059</t>
  </si>
  <si>
    <t>15 1 01 00000</t>
  </si>
  <si>
    <t>15 1 01 00001</t>
  </si>
  <si>
    <t>15 1 02 00001</t>
  </si>
  <si>
    <t>15 1 03 00000</t>
  </si>
  <si>
    <t>15 1 03 00001</t>
  </si>
  <si>
    <t>15 1 04 00000</t>
  </si>
  <si>
    <t>15 1 04 00001</t>
  </si>
  <si>
    <t>05 3 01 00104</t>
  </si>
  <si>
    <t>Проведение мероприятий, к которым обеспечено праздничное (тематическое) оформление территории муниципального образования в соответствии с постановлением Правительства Московской области от 21.05.2014 № 363/16 "Об утверждении Методических рекомендаций по размещению и эксплуатации элементов праздничного, тематического и праздничного светового оформления на территории Московской области"</t>
  </si>
  <si>
    <t>Капитальные вложения в объекты государственной (муниципальной) собственности</t>
  </si>
  <si>
    <t>Подпрограмма "Развитие музейного дела и народных художественных промыслов в городском округе Реутов"</t>
  </si>
  <si>
    <t>04 А 00 00000</t>
  </si>
  <si>
    <t>Основное мероприятие "Обеспечение выполнения функций муниципальных музеев"</t>
  </si>
  <si>
    <t>04 А 01 00000</t>
  </si>
  <si>
    <t>Оказание муниципальных услуг (выполнение работ) муниципальными музеями городского округа Реутов</t>
  </si>
  <si>
    <t>04 А 01 00159</t>
  </si>
  <si>
    <t>Подпрограмма "Развитие библиотечного дела в городском округе Реутов"</t>
  </si>
  <si>
    <t>04 Б 00 00000</t>
  </si>
  <si>
    <t>Основное мероприятие "Организация библиотечного обслуживания населения муниципальными библиотеками в городском округе Реутов"</t>
  </si>
  <si>
    <t>04 Б 01 00000</t>
  </si>
  <si>
    <t>Оказание муниципальных услуг (выполнение работ) муниципальными библиотеками городского округа Реутов</t>
  </si>
  <si>
    <t>04 Б 01 00259</t>
  </si>
  <si>
    <t xml:space="preserve">Комплектование книжных фондов муниципальных библиотек городского округа Реутов </t>
  </si>
  <si>
    <t>04 Б 01 00260</t>
  </si>
  <si>
    <t>Подпрограмма "Развитие самодеятельного творчества и поддержка основных форм культурно-досуговой деятельности в городском округе Реутов"</t>
  </si>
  <si>
    <t>04 В 00 00000</t>
  </si>
  <si>
    <t>Основное мероприятие "Оказание муниципальных услуг по обеспечению творческой самореализации граждан, проведению культурно-массовых мероприятий, содержание имущества учреждений клубного типа"</t>
  </si>
  <si>
    <t>04 В 01 00000</t>
  </si>
  <si>
    <t>Оказание муниципальных  услуг по организации деятельности культурнодосуговых учреждений и клубных формирований самодеятельного народного творчества</t>
  </si>
  <si>
    <t>04 В 01 00359</t>
  </si>
  <si>
    <t>Проведение праздничных и культурно-массовых мероприятий в сфере культуры муниципальными автономными и бюджетными учреждениями культуры</t>
  </si>
  <si>
    <t>04 В 01 00360</t>
  </si>
  <si>
    <t>Подпрограмма "Развитие парков культуры и отдыха городского округа Реутов"</t>
  </si>
  <si>
    <t>04 Г 00 00000</t>
  </si>
  <si>
    <t>Основное мероприятие "Развитие парков культуры и отдыха, создание комфортных условий для отдыха населения, повышение качества рекреационных услуг для населения городского округа Реутов"</t>
  </si>
  <si>
    <t>04 Г 01 00000</t>
  </si>
  <si>
    <t>Подпрограмма "Укрепление материально-технической базы муниципальных учреждений культуры городского округа Реутов"</t>
  </si>
  <si>
    <t>04 Д 00 00000</t>
  </si>
  <si>
    <t>Основное мероприятие "Капитальные вложения в объекты культуры, находящиеся в собственности  (строительство, реконструкция, приобретение зданий)"</t>
  </si>
  <si>
    <t>04 Д 01 00000</t>
  </si>
  <si>
    <t>Основное мероприятие "Модернизация и укрепление материально-технической базы объектов культуры  путем проведения капитального ремонта и технического переоснащения "</t>
  </si>
  <si>
    <t>04 Д 02 00000</t>
  </si>
  <si>
    <t>04 Д 02 00001</t>
  </si>
  <si>
    <t>04 Ж 00 00000</t>
  </si>
  <si>
    <t>Основное мероприятие "Обеспечение деятельности подведомственного муниципального казенного учреждения "Централизованная бухгалтерия по обслуживанию муниципальных учреждений культуры, физической культуры, спорта и учреждений по работе с молодежью""</t>
  </si>
  <si>
    <t>04 Ж 01 00000</t>
  </si>
  <si>
    <t>Обеспечение деятельности подведомственного муниципального казенного учреждения "Централизованная бухгалтерия по обслуживанию муниципальных учреждений культуры, физической культуры, спорта и учреждений по работе с молодежью"</t>
  </si>
  <si>
    <t>04 Ж 01 00059</t>
  </si>
  <si>
    <t>Обеспечивающая  подпрограмма</t>
  </si>
  <si>
    <t>04 И 00 00000</t>
  </si>
  <si>
    <t>04 И 01 00000</t>
  </si>
  <si>
    <t>04 И 01 00095</t>
  </si>
  <si>
    <t xml:space="preserve">Строительство муниципальных культурно-досуговых объектов </t>
  </si>
  <si>
    <t>Муниципальная программа городского округа Реутов «Развитие информационно-коммуникационных технологий и повышение эффективности предоставления государственных и муниципальных услуг» на 2017-2021 годы</t>
  </si>
  <si>
    <t>Подпрограмма "Развитие информационно-коммуникационных технологий для повышения эффективности процессов управления и создания благоприятных условий жизни и ведения бизнеса в городском округе Реутов" на срок 2017-2021 годов</t>
  </si>
  <si>
    <t>Основное мероприятие "Обеспечение защиты информационно-технологической и телекоммуникационной инфраструктуры и информации в ИС, используемых ОМСУ городского округа Реутов"</t>
  </si>
  <si>
    <t>Основное мероприятие "Обеспечение подключения к региональным межведомственным информационным системам и сопровождение пользователей ОМСУ городского округа Реутов"</t>
  </si>
  <si>
    <t>04 Д 01 64160</t>
  </si>
  <si>
    <t xml:space="preserve">Субсидия на строительство муниципальных культурно-досуговых объектов </t>
  </si>
  <si>
    <t>Подпрограмма "Безопасность дорожного движения"</t>
  </si>
  <si>
    <t>Основное мероприятие "Совершенствование организации безопасности дорожного движения"</t>
  </si>
  <si>
    <t>Установка и обустройство светофорных объектов</t>
  </si>
  <si>
    <t>Подпрограмма "Содержание дорог и объектов улично-дорожной сети"</t>
  </si>
  <si>
    <t>Подпрограмма "Ремонт дорог и объектов улично-дорожной сети"</t>
  </si>
  <si>
    <t>Основное мероприятие "Комплексное благоустройство автомобильных дорог и дворовых территорий"</t>
  </si>
  <si>
    <t>07 1 00 00000</t>
  </si>
  <si>
    <t>07 1 01 00000</t>
  </si>
  <si>
    <t>07 1 01 00001</t>
  </si>
  <si>
    <t>07 1 01 00002</t>
  </si>
  <si>
    <t>07 1 01 00004</t>
  </si>
  <si>
    <t>07 2 00 00000</t>
  </si>
  <si>
    <t>07 2 01 00000</t>
  </si>
  <si>
    <t>07 2 01 00002</t>
  </si>
  <si>
    <t>07 2 01 00003</t>
  </si>
  <si>
    <t>07 2 01 00059</t>
  </si>
  <si>
    <t>07 3 00 00000</t>
  </si>
  <si>
    <t>07 3 01 00000</t>
  </si>
  <si>
    <t>07 3 02 00000</t>
  </si>
  <si>
    <t>07 3 02 00001</t>
  </si>
  <si>
    <t>07 3 02 00002</t>
  </si>
  <si>
    <t>05 1 01 60830</t>
  </si>
  <si>
    <t>Осуществление государственных полномочий Московской области  в области земельных отношений</t>
  </si>
  <si>
    <t>Основное мероприятие "Развитие, совершенствование и поддержание в постоянной готовности ЕДДС городского округа и системы "112"</t>
  </si>
  <si>
    <t>Обеспечение деятельности муниципального казенного учреждения "Единая дежурная диспетчерская служба города Реутов" и системы "112"</t>
  </si>
  <si>
    <t>03 2 06 00059</t>
  </si>
  <si>
    <t>03 2 05 00001</t>
  </si>
  <si>
    <t>Подпрограмма "Подготовка спортивного резерва"</t>
  </si>
  <si>
    <t>02 6 00 00000</t>
  </si>
  <si>
    <t>Основное мероприятие "Обеспечение деятельности подведомственных муниципальных учреждений города Реутов, обеспечивающих подготовку спортивного резерва"</t>
  </si>
  <si>
    <t>02 6 01 00000</t>
  </si>
  <si>
    <t>02 6 01 00059</t>
  </si>
  <si>
    <t>Обеспечение деятельности детского дома творчества</t>
  </si>
  <si>
    <t>Создание условий для оказания медицинской помощи населению</t>
  </si>
  <si>
    <t>11 5 02 00002</t>
  </si>
  <si>
    <t>06 0 01 00059</t>
  </si>
  <si>
    <t>Обеспечение охраны зданий (помещений), строений, прилегающих к ним территорий органов Администрации города и их подведомственных учреждений</t>
  </si>
  <si>
    <t>Закупка товаров, работ и услуг для государственных (муниципальных) нужд</t>
  </si>
  <si>
    <t>Содержание ливневой канализации</t>
  </si>
  <si>
    <t>07 2 01 00001</t>
  </si>
  <si>
    <t>Основное мероприятие "Обеспечение надлежащего состояния  автомобильных дорог и дворовых территорий"</t>
  </si>
  <si>
    <t>Строительство сети ливневой канализации</t>
  </si>
  <si>
    <t>Установка детских игровых комплексов и их отдельных элементов</t>
  </si>
  <si>
    <t>08 1 01 00004</t>
  </si>
  <si>
    <t>08 1 01 00005</t>
  </si>
  <si>
    <t>Устройство освещения детских игровых площадок</t>
  </si>
  <si>
    <t>Мероприятия по организации отдыха детей в каникулярное время</t>
  </si>
  <si>
    <t>11 2 01 62190</t>
  </si>
  <si>
    <t>Отдел по физической культуре и спорту  Администрации города Реутов</t>
  </si>
  <si>
    <t>Отдел культуры и молодежной политики Администрации города Реутов</t>
  </si>
  <si>
    <t>Основное мероприятие "Профилактика и предупреждение проявлений экстремизма"</t>
  </si>
  <si>
    <t>Укрепление материально - технической базы муниципальных учреждений культуры, подведомственных Отделу культурыи молодежной политики  Администрации города Реутов</t>
  </si>
  <si>
    <t>Основное мероприятие "Обеспечение деятельности отдела по физической культуре и спорту  Администрации города Реутов"</t>
  </si>
  <si>
    <t>Основное мероприятие "Обеспечение пожарной безопасности в административных зданиях"</t>
  </si>
  <si>
    <t>03 4 04 00000</t>
  </si>
  <si>
    <t>Проведение мероприятий по обеспечению пожарной безопасности в административных зданиях</t>
  </si>
  <si>
    <t>03 4 04 00001</t>
  </si>
  <si>
    <t>Основное мероприятияе "Обеспечение пожарной безопасности"</t>
  </si>
  <si>
    <t>03 4 05 00000</t>
  </si>
  <si>
    <t>03 4 05 00001</t>
  </si>
  <si>
    <t>Основное мероприятие "Обеспечение пожарной безопасности на объектах образования"</t>
  </si>
  <si>
    <t>03 4 03 00000</t>
  </si>
  <si>
    <t>Проведение мероприятий по обеспечению пожарной безопасности на объектах образования</t>
  </si>
  <si>
    <t>03 4 03 00001</t>
  </si>
  <si>
    <t>Основное мероприятие "Обеспечение пожарной безопасности на объектах культуры и спорта"</t>
  </si>
  <si>
    <t>03 4 02 00000</t>
  </si>
  <si>
    <t>Выполнение работ по обеспечению пожарной безопасности в учреждениях культуры и спорта</t>
  </si>
  <si>
    <t>03 4 02 00001</t>
  </si>
  <si>
    <t>03 4 01 00009</t>
  </si>
  <si>
    <t>Основное мероприятие "Развитие и модернизация системы коллективного оповещения, ее техническое обслуживание"</t>
  </si>
  <si>
    <t>03 3 02 00000</t>
  </si>
  <si>
    <t>Техническое обслуживание местной системы коллективного оповещения</t>
  </si>
  <si>
    <t>03 3 02 00001</t>
  </si>
  <si>
    <t>Выполнение работ по монтажу и пуско-наладке местной беспроводной системы коллективного оповещения</t>
  </si>
  <si>
    <t>03 3 02 00002</t>
  </si>
  <si>
    <t>03 3 02 00003</t>
  </si>
  <si>
    <t xml:space="preserve">Основное мероприятие "Построение, внедрение и развитие АПК "Безопасный город" в городском округе Реутов"         </t>
  </si>
  <si>
    <t>03 3 03 00000</t>
  </si>
  <si>
    <t>03 3 03 00001</t>
  </si>
  <si>
    <t>03 4 01 000А5</t>
  </si>
  <si>
    <t>03 4 01 000А6</t>
  </si>
  <si>
    <t>Основное мероприятие "Обеспечение деятельности общественных объединений добровольной пожарной охраны, созданных на базе муниципальных организаций, предприятий и учреждений города Реутов"</t>
  </si>
  <si>
    <t>Мероприятия по обеспечению деятельности общественных объединений добровольной пожарной охраны, созданных на базе муниципальных организаций, предприятий и учреждений города Реутов</t>
  </si>
  <si>
    <t xml:space="preserve">Основное мероприятие "Снижение количества преступлений, совершенных на территории города. Обеспечение деятельности общественных объединений правоохранительной направленности" </t>
  </si>
  <si>
    <t>Капитальный ремонт и приобретение оборудования для оснащения плоскостных сооружений в муниципальных образованиях Московской области</t>
  </si>
  <si>
    <t>02 2 01 62510</t>
  </si>
  <si>
    <t>Мероприятия по проведению профилактики и предупреждения проявлений экстремизма</t>
  </si>
  <si>
    <t>Основное мероприятие "Увеличение количества лиц с диагнозом потребление наркотических средств с вредными последствиями, поставленных на диспансерный учет"</t>
  </si>
  <si>
    <t>Разработка технического проекта "Единого пункта управления Комплексной системы обеспечения безопасности жизнедеятельности населения города Реутов"</t>
  </si>
  <si>
    <t>03 4 01 000А7</t>
  </si>
  <si>
    <t>03 1 04 000А1</t>
  </si>
  <si>
    <t>Основное мероприятие "Развитие инфраструктуры поддержки малого и среднего предпринимательства"</t>
  </si>
  <si>
    <t>01 1 01 00000</t>
  </si>
  <si>
    <t>Частичная компенсация затрат организаций инфраструктуры поддержки предпринимательства, связанных с предоставлением услуг по размещению малых предприятий</t>
  </si>
  <si>
    <t>01 1 01 00001</t>
  </si>
  <si>
    <t>Закупка оборудования для дошкольных образовательных организаций муниципальных образований Московской области - победителей областного конкурса на присвоение статуса Региональной инновационной площадки Московской области</t>
  </si>
  <si>
    <t>12 1 03 62130</t>
  </si>
  <si>
    <t>Дополнительные мероприятия по развитию жилищно-коммунального хозяйства и социально культурной сферы</t>
  </si>
  <si>
    <t>12 1 03 04400</t>
  </si>
  <si>
    <t>12 2 04 04400</t>
  </si>
  <si>
    <t>в том числе за счет субвенции:</t>
  </si>
  <si>
    <t xml:space="preserve">Субсидия на оснащение автономными дымовыми пожарными извещателями помещений, в которых проживают многодетные семьи и семьи, находящиеся в трудной жизненной ситуации </t>
  </si>
  <si>
    <t>03 4 01 63520</t>
  </si>
  <si>
    <t>Подготовка основания, приобретение и установка площадок для занятий силовой гимнастикой (воркаут) в муниципальных образованиях Московской области</t>
  </si>
  <si>
    <t>02 2 01 62610</t>
  </si>
  <si>
    <t>Основное мероприятие "Реализация и обеспечение плана гражданской обороны и защиты населения городского округа Реутов Московской области"</t>
  </si>
  <si>
    <t>03 5 03 00000</t>
  </si>
  <si>
    <t>03 5 03 00001</t>
  </si>
  <si>
    <t>07 3 01 60240</t>
  </si>
  <si>
    <t>08 2 01 60950</t>
  </si>
  <si>
    <t>Ремонт подъездов многоквартирных домов</t>
  </si>
  <si>
    <t>Софинансирование на капитальный ремонт и приобретение оборудования для оснащения плоскостных сооружений в муниципальных образованиях Московской области</t>
  </si>
  <si>
    <t>Софинансирование подготовки основания, приобретения и установки площадок для занятий силовой гимнастикой (воркаут) в муниципальных образованиях Московской области</t>
  </si>
  <si>
    <t>Софинансирование ремонта подъездов многоквартирных домов</t>
  </si>
  <si>
    <t>Подпрограмма «Создание условий для устойчивого экономического развития»</t>
  </si>
  <si>
    <t>01 2 00 00000</t>
  </si>
  <si>
    <t>Основное мероприятие "Развитие высокотехнологичных и наукоемких отраслей экономики города"</t>
  </si>
  <si>
    <t>01 2 02 00000</t>
  </si>
  <si>
    <t>Погашение кредиторской задолженности по мероприятию 2016 года "Разработка стратегии социально-экономического развития городского округа Реутов Московской области как наукограда Российской Федерации на период до 2026 года"</t>
  </si>
  <si>
    <t>01 2 02 00001</t>
  </si>
  <si>
    <t>Основное мероприятие "Повышение обустройства автомобильных дорог местного значения"</t>
  </si>
  <si>
    <t>Осуществление переданных полномочий Московской области по организации проведения мероприятий по отлову и содержанию безнадзорных животных</t>
  </si>
  <si>
    <t>06 0 01 60870</t>
  </si>
  <si>
    <t>Сельское хозяйство и рыболовство</t>
  </si>
  <si>
    <t>04 Д 01 S4160</t>
  </si>
  <si>
    <t>Установка автономных дымовых пожарных извещателей в помещениях городского округа Реутов, в которых проживают многодетные семьи и семьи, находящиеся в трудной жизненной ситуации</t>
  </si>
  <si>
    <t>03 4 01 S3520</t>
  </si>
  <si>
    <t>Софинансирование на закупку оборудования для дошкольных образовательных организаций - победителей областного конкурса на присвоение статуса Региональной инновационной площадки Московской области</t>
  </si>
  <si>
    <t>12 1 03 S2130</t>
  </si>
  <si>
    <t>12 1 01 S2330</t>
  </si>
  <si>
    <t xml:space="preserve">Софинансирование на государственную поддержку частных дошкольных образовательных организаций в Московской области с целью возмещения расходов на присмотр и уход, содержание имущества и арендную плату за использование помещений                                                       </t>
  </si>
  <si>
    <t>02 2 01 S2510</t>
  </si>
  <si>
    <t>02 2 01 S2610</t>
  </si>
  <si>
    <t xml:space="preserve">Капитальный ремонт и ремонт автомобильных дорог общего пользования населенных пунктов, дворовых территорий многоквартирных домов, проездов к дворовым территориям многоквартирных домов населенных пунктов </t>
  </si>
  <si>
    <t>07 3 01 S0240</t>
  </si>
  <si>
    <t>08 2 01 S0950</t>
  </si>
  <si>
    <t>12 2 04 S2490</t>
  </si>
  <si>
    <t>Софинансирование обеспечения современным аппаратно-программным комплексом общеобразовательных организаций в Московской области</t>
  </si>
  <si>
    <t>11 2 01 S2190</t>
  </si>
  <si>
    <t>Софинансирование  организации отдыха, оздоровления и занятости детей в дни школьных каникул</t>
  </si>
  <si>
    <t>04 Г 01 00401</t>
  </si>
  <si>
    <t>Мероприятия  по созданию нового парка "Фабричный пруд"</t>
  </si>
  <si>
    <t>15 1 08 00000</t>
  </si>
  <si>
    <t>15 1 08 S1050</t>
  </si>
  <si>
    <t>Софинансирование приобретения RFID-оборудования, программного обеспечения и бесконтактной смарт-карты с RFID-чипом для идентификации читателя для муниципальных общедоступных библиотек муниципальных образований Московской области, имеющих статус центральных</t>
  </si>
  <si>
    <t>Софинансирование мероприятий по реализации стратегий социально-экономического развития наукоградов Российской Федерации, способствующих развитию научно-производственного комплекса наукоградов Российской Федерации, а также сохранению и развитию инфраструктуры наукоградов Российской Федерации</t>
  </si>
  <si>
    <t>01 2 02 L5250</t>
  </si>
  <si>
    <t>Субсидии на финансирование работ по капитальному ремонту и ремонту автомобильных дорог общего пользования населенных пунктов, дворовых территорий многоквартирных домов, проездов к дворовым территориям многоквартирных домов населенных пунктов</t>
  </si>
  <si>
    <t>Подпрограмма "Профилактика преступлений и иных правонарушений в городе Реутов Московской области на 2017-2021 годы"</t>
  </si>
  <si>
    <t>08 1 01 00006</t>
  </si>
  <si>
    <t>Расходы по организации ведения бюджетного (бухгалтерского) учета и отчетности образовательных учреждений</t>
  </si>
  <si>
    <t>Приобретение RFID-оборудования, программного обеспечения и бесконтактной смарт-карты с RFID-чипом для идентификации читателя для муниципальных общедоступных библиотек муниципальных образований Московской области, имеющих статус центральных</t>
  </si>
  <si>
    <t>15 1 08 61050</t>
  </si>
  <si>
    <t>Ремонт и замена ограждений детских и спортивных площадок</t>
  </si>
  <si>
    <t>07 3 01 00003</t>
  </si>
  <si>
    <t>Выполнение работ по  проведению лабораторных испытаний дорожно-строительных материалов (вырубок из асфальтобетонного покрытия) для контроля качества устройства асфальтобетонного покрытия  в ходе выполнения подрядных работ ремонта  автомобильных дорог общего пользования населенных пунктов, дворовых территорий многоквартирных домов, проездов к дворовым территориям многоквартирных домов населенных пунктов</t>
  </si>
  <si>
    <t>05 5 01 01459</t>
  </si>
  <si>
    <t>05 5 01 62140</t>
  </si>
  <si>
    <t xml:space="preserve">Основное мероприятие "Предоставление услуг хозяйственно-эксплуатационной конторой" </t>
  </si>
  <si>
    <t>Мероприятия на комплексное благоустройство парковых территорий</t>
  </si>
  <si>
    <t>Основное мероприятие "Внедрение информационных технологий для повышения качества и доступности услуг населению в сфере культуры Московской области"</t>
  </si>
  <si>
    <t>10 2 01 60820</t>
  </si>
  <si>
    <t>Погашение кредиторской задолженности по мероприятию 2016 года "Строительство детского сада на 210 мест с бассейном по адресу: Московская область, г. Реутов, ул. Гагарина, д. 20"</t>
  </si>
  <si>
    <t>12 1 01 00003</t>
  </si>
  <si>
    <t>04 Г 01 S555F</t>
  </si>
  <si>
    <t>Поддержка государственных программ субъектов Российской Федерации и муниципальных программ формирования современной городской среды за счет средств резервного фонда Правительства Российской Федерации</t>
  </si>
  <si>
    <t>04 Г 01 R555F</t>
  </si>
  <si>
    <t>Обеспечение современными аппаратно-программным комплексами общеобразовательных организаций в Московской области</t>
  </si>
  <si>
    <t>12 2 04 62490</t>
  </si>
  <si>
    <t>Расходы на повышение заработной платы педагогических работников муниципальных учреждений дополнительного образования в сферах образования, культуры, физической культуры и спорта</t>
  </si>
  <si>
    <t>12 3 01 61130</t>
  </si>
  <si>
    <t>12 3 01 S1130</t>
  </si>
  <si>
    <t>Субсидия на софинансирование расходов на повышение заработной платы педагогических работников муниципальных учреждений дополнительного образования в сферах образования, культуры, физической культуры и спорта</t>
  </si>
  <si>
    <t>12 3 04 61130</t>
  </si>
  <si>
    <t>Субсидия на осуществление мероприятий по реализации стратегий социально-экономического развития наукоградов Российской Федерации, способствующих развитию научно-производственного комплекса наукоградов Российской Федерации, а также сохранению и развитию инфраструктуры наукоградов Российской Федерации</t>
  </si>
  <si>
    <t>01 2 02 R5250</t>
  </si>
  <si>
    <t>Основное мероприятие "Повышение заработной платы работникам муниципальных учреждений культуры"</t>
  </si>
  <si>
    <t>04 И 02 00000</t>
  </si>
  <si>
    <t>Субсидия на софинансирование расходов на повышение заработной платы работникам муниципальных учреждений в сфере культуры</t>
  </si>
  <si>
    <t>04 И 02 60440</t>
  </si>
  <si>
    <t>Софинансирование расходов на повышение заработной платы работникам муниципальных учреждений в сфере культуры</t>
  </si>
  <si>
    <t>04 И 02 S0440</t>
  </si>
  <si>
    <t>12 3 04 S1130</t>
  </si>
  <si>
    <t>Выплата на обучающегося, предоставляемая многодетной семье на приобретение одежды ребенку для посещения занятий на период его обучения в государственной образовательной организации или муниципальной образовательной организации, расположенной не в Московской области, осуществляющей образовательную деятельность по образовательным программам начального, общего, основного общего, среднего общего образования</t>
  </si>
  <si>
    <t>11 1 01 000А1</t>
  </si>
  <si>
    <t>Расходы по организации ведения бюджетного (бухгалтерского) учета и отчетности учреждений культуры, физической культуры, спорта и учреждений по работе с молодежью</t>
  </si>
  <si>
    <t>05 5 01 01559</t>
  </si>
  <si>
    <t>07 3 01 R555F</t>
  </si>
  <si>
    <t>Основное мероприятие "Создание условий для реализации полномочий Отдела культуры и молодежной политики Администрации города Реутов"</t>
  </si>
  <si>
    <t>07 3 01 S555F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</si>
  <si>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населенных пунктов </t>
  </si>
  <si>
    <t>Информирование населения муниципального образования Московской области о деятельности органов местного самоуправления путем размещения материалов в электронных СМИ, распространяемых в сети Интернет (сетевых изданиях)</t>
  </si>
  <si>
    <t>13 0 01 00004</t>
  </si>
  <si>
    <t>Выполнение работ по инженерно-геодезическим изысканиям по строительству дома культуры</t>
  </si>
  <si>
    <t>04 Д 01 00002</t>
  </si>
  <si>
    <t xml:space="preserve">Создание дополнительных окон доступа к услугам МФЦ и дополнительных окон для приема и выдачи документов для юридических лиц и индивидуальных предпринимателей в МФЦ </t>
  </si>
  <si>
    <t xml:space="preserve">Субсидия на создание дополнительных окон доступа к услугам МФЦ и дополнительных окон для приема и выдачи документов для юридических лиц и индивидуальных предпринимателей в МФЦ </t>
  </si>
  <si>
    <t>Основное мероприятие "Развитие МФЦ"</t>
  </si>
  <si>
    <t>15 2 0А 00000</t>
  </si>
  <si>
    <t>15 2 0А 61150</t>
  </si>
  <si>
    <t>15 2 0А S1150</t>
  </si>
  <si>
    <t>Софинансирование областной субсидии на обеспечение деятельности МФЦ</t>
  </si>
  <si>
    <t>15 2 01 S0650</t>
  </si>
  <si>
    <t>Софинансирование расходов на обеспечение деятельности МФЦ</t>
  </si>
  <si>
    <t>15 2 01 60650</t>
  </si>
  <si>
    <t xml:space="preserve">                Приложение № 3</t>
  </si>
  <si>
    <t>Назначено</t>
  </si>
  <si>
    <t>Исполнено</t>
  </si>
  <si>
    <t>Процент исполнения</t>
  </si>
  <si>
    <t xml:space="preserve">                 от ___________   № ___________</t>
  </si>
  <si>
    <t>Исполнение  по ведомственной структуре расходов бюджета городского округа Реутов за 2017 год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</si>
</sst>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7">
    <font>
      <sz val="9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 Cyr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 Cyr"/>
      <charset val="204"/>
    </font>
    <font>
      <b/>
      <sz val="12"/>
      <color rgb="FF00B05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sz val="12"/>
      <color indexed="17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81">
    <xf numFmtId="0" fontId="0" fillId="0" borderId="0" xfId="0"/>
    <xf numFmtId="0" fontId="1" fillId="0" borderId="0" xfId="0" applyNumberFormat="1" applyFont="1" applyAlignment="1">
      <alignment wrapText="1"/>
    </xf>
    <xf numFmtId="0" fontId="4" fillId="0" borderId="0" xfId="0" applyFont="1" applyBorder="1" applyAlignment="1">
      <alignment wrapText="1"/>
    </xf>
    <xf numFmtId="0" fontId="11" fillId="0" borderId="0" xfId="0" applyFont="1"/>
    <xf numFmtId="0" fontId="12" fillId="0" borderId="0" xfId="0" applyFont="1" applyAlignment="1">
      <alignment wrapText="1"/>
    </xf>
    <xf numFmtId="0" fontId="5" fillId="0" borderId="0" xfId="0" applyFont="1" applyBorder="1" applyAlignment="1">
      <alignment horizontal="center" vertical="center" wrapText="1"/>
    </xf>
    <xf numFmtId="0" fontId="10" fillId="0" borderId="0" xfId="0" applyFont="1" applyAlignment="1">
      <alignment horizontal="right"/>
    </xf>
    <xf numFmtId="0" fontId="7" fillId="0" borderId="0" xfId="0" applyFont="1"/>
    <xf numFmtId="0" fontId="4" fillId="0" borderId="0" xfId="0" quotePrefix="1" applyFont="1" applyFill="1" applyAlignment="1">
      <alignment horizontal="left" wrapText="1"/>
    </xf>
    <xf numFmtId="0" fontId="0" fillId="0" borderId="0" xfId="0" applyFont="1"/>
    <xf numFmtId="0" fontId="0" fillId="0" borderId="0" xfId="0" applyBorder="1"/>
    <xf numFmtId="0" fontId="3" fillId="0" borderId="0" xfId="0" applyFont="1" applyAlignment="1">
      <alignment horizontal="left" wrapText="1" indent="4"/>
    </xf>
    <xf numFmtId="0" fontId="0" fillId="0" borderId="0" xfId="0" applyAlignment="1">
      <alignment horizontal="right" vertical="top"/>
    </xf>
    <xf numFmtId="0" fontId="0" fillId="0" borderId="0" xfId="0"/>
    <xf numFmtId="0" fontId="0" fillId="0" borderId="0" xfId="0"/>
    <xf numFmtId="0" fontId="9" fillId="0" borderId="0" xfId="0" applyFont="1" applyAlignment="1"/>
    <xf numFmtId="0" fontId="9" fillId="0" borderId="0" xfId="0" applyFont="1" applyAlignment="1">
      <alignment horizontal="left"/>
    </xf>
    <xf numFmtId="0" fontId="0" fillId="0" borderId="0" xfId="0" applyFont="1" applyAlignment="1"/>
    <xf numFmtId="0" fontId="10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wrapText="1"/>
    </xf>
    <xf numFmtId="2" fontId="5" fillId="0" borderId="1" xfId="0" applyNumberFormat="1" applyFont="1" applyBorder="1" applyAlignment="1">
      <alignment horizontal="right"/>
    </xf>
    <xf numFmtId="2" fontId="1" fillId="0" borderId="1" xfId="0" applyNumberFormat="1" applyFont="1" applyBorder="1" applyAlignment="1">
      <alignment horizontal="right"/>
    </xf>
    <xf numFmtId="0" fontId="1" fillId="0" borderId="1" xfId="0" applyNumberFormat="1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49" fontId="1" fillId="0" borderId="1" xfId="0" applyNumberFormat="1" applyFont="1" applyBorder="1" applyAlignment="1">
      <alignment horizontal="right"/>
    </xf>
    <xf numFmtId="49" fontId="2" fillId="0" borderId="1" xfId="0" applyNumberFormat="1" applyFont="1" applyBorder="1" applyAlignment="1">
      <alignment horizontal="right"/>
    </xf>
    <xf numFmtId="2" fontId="1" fillId="0" borderId="1" xfId="0" applyNumberFormat="1" applyFont="1" applyBorder="1" applyAlignment="1">
      <alignment horizontal="right" wrapText="1"/>
    </xf>
    <xf numFmtId="0" fontId="1" fillId="0" borderId="1" xfId="0" applyNumberFormat="1" applyFont="1" applyBorder="1" applyAlignment="1">
      <alignment wrapText="1"/>
    </xf>
    <xf numFmtId="2" fontId="1" fillId="0" borderId="1" xfId="0" applyNumberFormat="1" applyFont="1" applyFill="1" applyBorder="1" applyAlignment="1">
      <alignment horizontal="right"/>
    </xf>
    <xf numFmtId="2" fontId="1" fillId="0" borderId="1" xfId="0" applyNumberFormat="1" applyFont="1" applyBorder="1"/>
    <xf numFmtId="0" fontId="1" fillId="0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wrapText="1"/>
    </xf>
    <xf numFmtId="49" fontId="8" fillId="0" borderId="1" xfId="0" applyNumberFormat="1" applyFont="1" applyBorder="1" applyAlignment="1">
      <alignment horizontal="right"/>
    </xf>
    <xf numFmtId="0" fontId="1" fillId="0" borderId="1" xfId="0" applyFont="1" applyFill="1" applyBorder="1" applyAlignment="1">
      <alignment wrapText="1"/>
    </xf>
    <xf numFmtId="2" fontId="1" fillId="0" borderId="1" xfId="0" quotePrefix="1" applyNumberFormat="1" applyFont="1" applyBorder="1" applyAlignment="1">
      <alignment horizontal="right"/>
    </xf>
    <xf numFmtId="0" fontId="1" fillId="0" borderId="1" xfId="0" applyFont="1" applyBorder="1" applyAlignment="1">
      <alignment horizontal="left" wrapText="1"/>
    </xf>
    <xf numFmtId="0" fontId="2" fillId="0" borderId="1" xfId="0" applyNumberFormat="1" applyFont="1" applyBorder="1" applyAlignment="1">
      <alignment horizontal="left" wrapText="1"/>
    </xf>
    <xf numFmtId="49" fontId="15" fillId="0" borderId="1" xfId="0" applyNumberFormat="1" applyFont="1" applyBorder="1" applyAlignment="1">
      <alignment horizontal="right"/>
    </xf>
    <xf numFmtId="49" fontId="1" fillId="0" borderId="1" xfId="0" applyNumberFormat="1" applyFont="1" applyBorder="1" applyAlignment="1">
      <alignment wrapText="1"/>
    </xf>
    <xf numFmtId="164" fontId="1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/>
    <xf numFmtId="49" fontId="6" fillId="0" borderId="1" xfId="0" applyNumberFormat="1" applyFont="1" applyBorder="1" applyAlignment="1">
      <alignment horizontal="right"/>
    </xf>
    <xf numFmtId="0" fontId="13" fillId="0" borderId="1" xfId="0" applyFont="1" applyBorder="1" applyAlignment="1">
      <alignment wrapText="1"/>
    </xf>
    <xf numFmtId="0" fontId="13" fillId="0" borderId="1" xfId="0" applyNumberFormat="1" applyFont="1" applyBorder="1" applyAlignment="1">
      <alignment wrapText="1"/>
    </xf>
    <xf numFmtId="0" fontId="5" fillId="0" borderId="1" xfId="0" applyNumberFormat="1" applyFont="1" applyBorder="1" applyAlignment="1">
      <alignment horizontal="left" wrapText="1"/>
    </xf>
    <xf numFmtId="0" fontId="14" fillId="0" borderId="1" xfId="0" applyNumberFormat="1" applyFont="1" applyBorder="1" applyAlignment="1">
      <alignment horizontal="left" wrapText="1"/>
    </xf>
    <xf numFmtId="49" fontId="2" fillId="0" borderId="1" xfId="0" applyNumberFormat="1" applyFont="1" applyFill="1" applyBorder="1" applyAlignment="1">
      <alignment horizontal="right"/>
    </xf>
    <xf numFmtId="0" fontId="5" fillId="0" borderId="1" xfId="0" applyNumberFormat="1" applyFont="1" applyFill="1" applyBorder="1" applyAlignment="1">
      <alignment wrapText="1"/>
    </xf>
    <xf numFmtId="2" fontId="1" fillId="0" borderId="1" xfId="0" applyNumberFormat="1" applyFont="1" applyFill="1" applyBorder="1"/>
    <xf numFmtId="0" fontId="1" fillId="0" borderId="1" xfId="0" applyFont="1" applyBorder="1" applyAlignment="1"/>
    <xf numFmtId="0" fontId="5" fillId="0" borderId="1" xfId="0" applyFont="1" applyBorder="1" applyAlignment="1">
      <alignment wrapText="1"/>
    </xf>
    <xf numFmtId="2" fontId="5" fillId="0" borderId="1" xfId="0" applyNumberFormat="1" applyFont="1" applyBorder="1"/>
    <xf numFmtId="49" fontId="1" fillId="0" borderId="1" xfId="0" applyNumberFormat="1" applyFont="1" applyFill="1" applyBorder="1" applyAlignment="1">
      <alignment horizontal="right"/>
    </xf>
    <xf numFmtId="0" fontId="2" fillId="0" borderId="1" xfId="0" applyFont="1" applyBorder="1"/>
    <xf numFmtId="2" fontId="2" fillId="0" borderId="1" xfId="0" applyNumberFormat="1" applyFont="1" applyBorder="1"/>
    <xf numFmtId="0" fontId="5" fillId="0" borderId="1" xfId="0" quotePrefix="1" applyFont="1" applyBorder="1" applyAlignment="1">
      <alignment horizontal="right"/>
    </xf>
    <xf numFmtId="0" fontId="5" fillId="0" borderId="1" xfId="0" applyFont="1" applyBorder="1" applyAlignment="1">
      <alignment horizontal="center" wrapText="1"/>
    </xf>
    <xf numFmtId="0" fontId="1" fillId="0" borderId="1" xfId="0" quotePrefix="1" applyFont="1" applyBorder="1" applyAlignment="1">
      <alignment horizontal="right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right" wrapText="1"/>
    </xf>
    <xf numFmtId="0" fontId="1" fillId="0" borderId="1" xfId="0" applyFont="1" applyBorder="1" applyAlignment="1">
      <alignment horizontal="right"/>
    </xf>
    <xf numFmtId="0" fontId="16" fillId="0" borderId="1" xfId="0" quotePrefix="1" applyFont="1" applyBorder="1" applyAlignment="1">
      <alignment horizontal="right"/>
    </xf>
    <xf numFmtId="0" fontId="1" fillId="0" borderId="1" xfId="0" quotePrefix="1" applyFont="1" applyFill="1" applyBorder="1" applyAlignment="1">
      <alignment horizontal="right"/>
    </xf>
    <xf numFmtId="0" fontId="1" fillId="0" borderId="1" xfId="0" applyFont="1" applyFill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16" fillId="0" borderId="1" xfId="0" applyFont="1" applyBorder="1" applyAlignment="1">
      <alignment horizontal="right"/>
    </xf>
    <xf numFmtId="0" fontId="16" fillId="0" borderId="1" xfId="0" quotePrefix="1" applyFont="1" applyFill="1" applyBorder="1" applyAlignment="1">
      <alignment horizontal="right"/>
    </xf>
    <xf numFmtId="0" fontId="1" fillId="0" borderId="1" xfId="0" quotePrefix="1" applyFont="1" applyBorder="1" applyAlignment="1">
      <alignment horizontal="left" wrapText="1"/>
    </xf>
    <xf numFmtId="165" fontId="5" fillId="0" borderId="1" xfId="0" applyNumberFormat="1" applyFont="1" applyBorder="1" applyAlignment="1">
      <alignment horizontal="right"/>
    </xf>
    <xf numFmtId="0" fontId="5" fillId="0" borderId="1" xfId="0" applyFont="1" applyBorder="1"/>
    <xf numFmtId="2" fontId="0" fillId="0" borderId="0" xfId="0" applyNumberFormat="1"/>
    <xf numFmtId="2" fontId="0" fillId="0" borderId="0" xfId="0" applyNumberFormat="1" applyFont="1" applyAlignment="1"/>
    <xf numFmtId="2" fontId="1" fillId="0" borderId="2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right"/>
    </xf>
    <xf numFmtId="0" fontId="9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7" fillId="0" borderId="0" xfId="0" applyFont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502"/>
  <sheetViews>
    <sheetView tabSelected="1" workbookViewId="0">
      <selection activeCell="A6" sqref="A6:I6"/>
    </sheetView>
  </sheetViews>
  <sheetFormatPr defaultRowHeight="12"/>
  <cols>
    <col min="1" max="1" width="65.5703125" customWidth="1"/>
    <col min="2" max="2" width="5.28515625" customWidth="1"/>
    <col min="3" max="4" width="5" customWidth="1"/>
    <col min="5" max="5" width="14.85546875" customWidth="1"/>
    <col min="6" max="6" width="4.7109375" customWidth="1"/>
    <col min="7" max="7" width="12.28515625" customWidth="1"/>
    <col min="8" max="8" width="12.42578125" style="73" customWidth="1"/>
    <col min="9" max="9" width="12.85546875" customWidth="1"/>
    <col min="10" max="10" width="9.85546875" customWidth="1"/>
    <col min="257" max="257" width="65.5703125" customWidth="1"/>
    <col min="258" max="258" width="6.140625" customWidth="1"/>
    <col min="259" max="259" width="5.7109375" customWidth="1"/>
    <col min="260" max="260" width="6.5703125" customWidth="1"/>
    <col min="261" max="261" width="14.7109375" customWidth="1"/>
    <col min="262" max="262" width="7.140625" customWidth="1"/>
    <col min="263" max="263" width="15.140625" customWidth="1"/>
    <col min="264" max="265" width="10.7109375" customWidth="1"/>
    <col min="266" max="266" width="9.85546875" customWidth="1"/>
    <col min="513" max="513" width="65.5703125" customWidth="1"/>
    <col min="514" max="514" width="6.140625" customWidth="1"/>
    <col min="515" max="515" width="5.7109375" customWidth="1"/>
    <col min="516" max="516" width="6.5703125" customWidth="1"/>
    <col min="517" max="517" width="14.7109375" customWidth="1"/>
    <col min="518" max="518" width="7.140625" customWidth="1"/>
    <col min="519" max="519" width="15.140625" customWidth="1"/>
    <col min="520" max="521" width="10.7109375" customWidth="1"/>
    <col min="522" max="522" width="9.85546875" customWidth="1"/>
    <col min="769" max="769" width="65.5703125" customWidth="1"/>
    <col min="770" max="770" width="6.140625" customWidth="1"/>
    <col min="771" max="771" width="5.7109375" customWidth="1"/>
    <col min="772" max="772" width="6.5703125" customWidth="1"/>
    <col min="773" max="773" width="14.7109375" customWidth="1"/>
    <col min="774" max="774" width="7.140625" customWidth="1"/>
    <col min="775" max="775" width="15.140625" customWidth="1"/>
    <col min="776" max="777" width="10.7109375" customWidth="1"/>
    <col min="778" max="778" width="9.85546875" customWidth="1"/>
    <col min="1025" max="1025" width="65.5703125" customWidth="1"/>
    <col min="1026" max="1026" width="6.140625" customWidth="1"/>
    <col min="1027" max="1027" width="5.7109375" customWidth="1"/>
    <col min="1028" max="1028" width="6.5703125" customWidth="1"/>
    <col min="1029" max="1029" width="14.7109375" customWidth="1"/>
    <col min="1030" max="1030" width="7.140625" customWidth="1"/>
    <col min="1031" max="1031" width="15.140625" customWidth="1"/>
    <col min="1032" max="1033" width="10.7109375" customWidth="1"/>
    <col min="1034" max="1034" width="9.85546875" customWidth="1"/>
    <col min="1281" max="1281" width="65.5703125" customWidth="1"/>
    <col min="1282" max="1282" width="6.140625" customWidth="1"/>
    <col min="1283" max="1283" width="5.7109375" customWidth="1"/>
    <col min="1284" max="1284" width="6.5703125" customWidth="1"/>
    <col min="1285" max="1285" width="14.7109375" customWidth="1"/>
    <col min="1286" max="1286" width="7.140625" customWidth="1"/>
    <col min="1287" max="1287" width="15.140625" customWidth="1"/>
    <col min="1288" max="1289" width="10.7109375" customWidth="1"/>
    <col min="1290" max="1290" width="9.85546875" customWidth="1"/>
    <col min="1537" max="1537" width="65.5703125" customWidth="1"/>
    <col min="1538" max="1538" width="6.140625" customWidth="1"/>
    <col min="1539" max="1539" width="5.7109375" customWidth="1"/>
    <col min="1540" max="1540" width="6.5703125" customWidth="1"/>
    <col min="1541" max="1541" width="14.7109375" customWidth="1"/>
    <col min="1542" max="1542" width="7.140625" customWidth="1"/>
    <col min="1543" max="1543" width="15.140625" customWidth="1"/>
    <col min="1544" max="1545" width="10.7109375" customWidth="1"/>
    <col min="1546" max="1546" width="9.85546875" customWidth="1"/>
    <col min="1793" max="1793" width="65.5703125" customWidth="1"/>
    <col min="1794" max="1794" width="6.140625" customWidth="1"/>
    <col min="1795" max="1795" width="5.7109375" customWidth="1"/>
    <col min="1796" max="1796" width="6.5703125" customWidth="1"/>
    <col min="1797" max="1797" width="14.7109375" customWidth="1"/>
    <col min="1798" max="1798" width="7.140625" customWidth="1"/>
    <col min="1799" max="1799" width="15.140625" customWidth="1"/>
    <col min="1800" max="1801" width="10.7109375" customWidth="1"/>
    <col min="1802" max="1802" width="9.85546875" customWidth="1"/>
    <col min="2049" max="2049" width="65.5703125" customWidth="1"/>
    <col min="2050" max="2050" width="6.140625" customWidth="1"/>
    <col min="2051" max="2051" width="5.7109375" customWidth="1"/>
    <col min="2052" max="2052" width="6.5703125" customWidth="1"/>
    <col min="2053" max="2053" width="14.7109375" customWidth="1"/>
    <col min="2054" max="2054" width="7.140625" customWidth="1"/>
    <col min="2055" max="2055" width="15.140625" customWidth="1"/>
    <col min="2056" max="2057" width="10.7109375" customWidth="1"/>
    <col min="2058" max="2058" width="9.85546875" customWidth="1"/>
    <col min="2305" max="2305" width="65.5703125" customWidth="1"/>
    <col min="2306" max="2306" width="6.140625" customWidth="1"/>
    <col min="2307" max="2307" width="5.7109375" customWidth="1"/>
    <col min="2308" max="2308" width="6.5703125" customWidth="1"/>
    <col min="2309" max="2309" width="14.7109375" customWidth="1"/>
    <col min="2310" max="2310" width="7.140625" customWidth="1"/>
    <col min="2311" max="2311" width="15.140625" customWidth="1"/>
    <col min="2312" max="2313" width="10.7109375" customWidth="1"/>
    <col min="2314" max="2314" width="9.85546875" customWidth="1"/>
    <col min="2561" max="2561" width="65.5703125" customWidth="1"/>
    <col min="2562" max="2562" width="6.140625" customWidth="1"/>
    <col min="2563" max="2563" width="5.7109375" customWidth="1"/>
    <col min="2564" max="2564" width="6.5703125" customWidth="1"/>
    <col min="2565" max="2565" width="14.7109375" customWidth="1"/>
    <col min="2566" max="2566" width="7.140625" customWidth="1"/>
    <col min="2567" max="2567" width="15.140625" customWidth="1"/>
    <col min="2568" max="2569" width="10.7109375" customWidth="1"/>
    <col min="2570" max="2570" width="9.85546875" customWidth="1"/>
    <col min="2817" max="2817" width="65.5703125" customWidth="1"/>
    <col min="2818" max="2818" width="6.140625" customWidth="1"/>
    <col min="2819" max="2819" width="5.7109375" customWidth="1"/>
    <col min="2820" max="2820" width="6.5703125" customWidth="1"/>
    <col min="2821" max="2821" width="14.7109375" customWidth="1"/>
    <col min="2822" max="2822" width="7.140625" customWidth="1"/>
    <col min="2823" max="2823" width="15.140625" customWidth="1"/>
    <col min="2824" max="2825" width="10.7109375" customWidth="1"/>
    <col min="2826" max="2826" width="9.85546875" customWidth="1"/>
    <col min="3073" max="3073" width="65.5703125" customWidth="1"/>
    <col min="3074" max="3074" width="6.140625" customWidth="1"/>
    <col min="3075" max="3075" width="5.7109375" customWidth="1"/>
    <col min="3076" max="3076" width="6.5703125" customWidth="1"/>
    <col min="3077" max="3077" width="14.7109375" customWidth="1"/>
    <col min="3078" max="3078" width="7.140625" customWidth="1"/>
    <col min="3079" max="3079" width="15.140625" customWidth="1"/>
    <col min="3080" max="3081" width="10.7109375" customWidth="1"/>
    <col min="3082" max="3082" width="9.85546875" customWidth="1"/>
    <col min="3329" max="3329" width="65.5703125" customWidth="1"/>
    <col min="3330" max="3330" width="6.140625" customWidth="1"/>
    <col min="3331" max="3331" width="5.7109375" customWidth="1"/>
    <col min="3332" max="3332" width="6.5703125" customWidth="1"/>
    <col min="3333" max="3333" width="14.7109375" customWidth="1"/>
    <col min="3334" max="3334" width="7.140625" customWidth="1"/>
    <col min="3335" max="3335" width="15.140625" customWidth="1"/>
    <col min="3336" max="3337" width="10.7109375" customWidth="1"/>
    <col min="3338" max="3338" width="9.85546875" customWidth="1"/>
    <col min="3585" max="3585" width="65.5703125" customWidth="1"/>
    <col min="3586" max="3586" width="6.140625" customWidth="1"/>
    <col min="3587" max="3587" width="5.7109375" customWidth="1"/>
    <col min="3588" max="3588" width="6.5703125" customWidth="1"/>
    <col min="3589" max="3589" width="14.7109375" customWidth="1"/>
    <col min="3590" max="3590" width="7.140625" customWidth="1"/>
    <col min="3591" max="3591" width="15.140625" customWidth="1"/>
    <col min="3592" max="3593" width="10.7109375" customWidth="1"/>
    <col min="3594" max="3594" width="9.85546875" customWidth="1"/>
    <col min="3841" max="3841" width="65.5703125" customWidth="1"/>
    <col min="3842" max="3842" width="6.140625" customWidth="1"/>
    <col min="3843" max="3843" width="5.7109375" customWidth="1"/>
    <col min="3844" max="3844" width="6.5703125" customWidth="1"/>
    <col min="3845" max="3845" width="14.7109375" customWidth="1"/>
    <col min="3846" max="3846" width="7.140625" customWidth="1"/>
    <col min="3847" max="3847" width="15.140625" customWidth="1"/>
    <col min="3848" max="3849" width="10.7109375" customWidth="1"/>
    <col min="3850" max="3850" width="9.85546875" customWidth="1"/>
    <col min="4097" max="4097" width="65.5703125" customWidth="1"/>
    <col min="4098" max="4098" width="6.140625" customWidth="1"/>
    <col min="4099" max="4099" width="5.7109375" customWidth="1"/>
    <col min="4100" max="4100" width="6.5703125" customWidth="1"/>
    <col min="4101" max="4101" width="14.7109375" customWidth="1"/>
    <col min="4102" max="4102" width="7.140625" customWidth="1"/>
    <col min="4103" max="4103" width="15.140625" customWidth="1"/>
    <col min="4104" max="4105" width="10.7109375" customWidth="1"/>
    <col min="4106" max="4106" width="9.85546875" customWidth="1"/>
    <col min="4353" max="4353" width="65.5703125" customWidth="1"/>
    <col min="4354" max="4354" width="6.140625" customWidth="1"/>
    <col min="4355" max="4355" width="5.7109375" customWidth="1"/>
    <col min="4356" max="4356" width="6.5703125" customWidth="1"/>
    <col min="4357" max="4357" width="14.7109375" customWidth="1"/>
    <col min="4358" max="4358" width="7.140625" customWidth="1"/>
    <col min="4359" max="4359" width="15.140625" customWidth="1"/>
    <col min="4360" max="4361" width="10.7109375" customWidth="1"/>
    <col min="4362" max="4362" width="9.85546875" customWidth="1"/>
    <col min="4609" max="4609" width="65.5703125" customWidth="1"/>
    <col min="4610" max="4610" width="6.140625" customWidth="1"/>
    <col min="4611" max="4611" width="5.7109375" customWidth="1"/>
    <col min="4612" max="4612" width="6.5703125" customWidth="1"/>
    <col min="4613" max="4613" width="14.7109375" customWidth="1"/>
    <col min="4614" max="4614" width="7.140625" customWidth="1"/>
    <col min="4615" max="4615" width="15.140625" customWidth="1"/>
    <col min="4616" max="4617" width="10.7109375" customWidth="1"/>
    <col min="4618" max="4618" width="9.85546875" customWidth="1"/>
    <col min="4865" max="4865" width="65.5703125" customWidth="1"/>
    <col min="4866" max="4866" width="6.140625" customWidth="1"/>
    <col min="4867" max="4867" width="5.7109375" customWidth="1"/>
    <col min="4868" max="4868" width="6.5703125" customWidth="1"/>
    <col min="4869" max="4869" width="14.7109375" customWidth="1"/>
    <col min="4870" max="4870" width="7.140625" customWidth="1"/>
    <col min="4871" max="4871" width="15.140625" customWidth="1"/>
    <col min="4872" max="4873" width="10.7109375" customWidth="1"/>
    <col min="4874" max="4874" width="9.85546875" customWidth="1"/>
    <col min="5121" max="5121" width="65.5703125" customWidth="1"/>
    <col min="5122" max="5122" width="6.140625" customWidth="1"/>
    <col min="5123" max="5123" width="5.7109375" customWidth="1"/>
    <col min="5124" max="5124" width="6.5703125" customWidth="1"/>
    <col min="5125" max="5125" width="14.7109375" customWidth="1"/>
    <col min="5126" max="5126" width="7.140625" customWidth="1"/>
    <col min="5127" max="5127" width="15.140625" customWidth="1"/>
    <col min="5128" max="5129" width="10.7109375" customWidth="1"/>
    <col min="5130" max="5130" width="9.85546875" customWidth="1"/>
    <col min="5377" max="5377" width="65.5703125" customWidth="1"/>
    <col min="5378" max="5378" width="6.140625" customWidth="1"/>
    <col min="5379" max="5379" width="5.7109375" customWidth="1"/>
    <col min="5380" max="5380" width="6.5703125" customWidth="1"/>
    <col min="5381" max="5381" width="14.7109375" customWidth="1"/>
    <col min="5382" max="5382" width="7.140625" customWidth="1"/>
    <col min="5383" max="5383" width="15.140625" customWidth="1"/>
    <col min="5384" max="5385" width="10.7109375" customWidth="1"/>
    <col min="5386" max="5386" width="9.85546875" customWidth="1"/>
    <col min="5633" max="5633" width="65.5703125" customWidth="1"/>
    <col min="5634" max="5634" width="6.140625" customWidth="1"/>
    <col min="5635" max="5635" width="5.7109375" customWidth="1"/>
    <col min="5636" max="5636" width="6.5703125" customWidth="1"/>
    <col min="5637" max="5637" width="14.7109375" customWidth="1"/>
    <col min="5638" max="5638" width="7.140625" customWidth="1"/>
    <col min="5639" max="5639" width="15.140625" customWidth="1"/>
    <col min="5640" max="5641" width="10.7109375" customWidth="1"/>
    <col min="5642" max="5642" width="9.85546875" customWidth="1"/>
    <col min="5889" max="5889" width="65.5703125" customWidth="1"/>
    <col min="5890" max="5890" width="6.140625" customWidth="1"/>
    <col min="5891" max="5891" width="5.7109375" customWidth="1"/>
    <col min="5892" max="5892" width="6.5703125" customWidth="1"/>
    <col min="5893" max="5893" width="14.7109375" customWidth="1"/>
    <col min="5894" max="5894" width="7.140625" customWidth="1"/>
    <col min="5895" max="5895" width="15.140625" customWidth="1"/>
    <col min="5896" max="5897" width="10.7109375" customWidth="1"/>
    <col min="5898" max="5898" width="9.85546875" customWidth="1"/>
    <col min="6145" max="6145" width="65.5703125" customWidth="1"/>
    <col min="6146" max="6146" width="6.140625" customWidth="1"/>
    <col min="6147" max="6147" width="5.7109375" customWidth="1"/>
    <col min="6148" max="6148" width="6.5703125" customWidth="1"/>
    <col min="6149" max="6149" width="14.7109375" customWidth="1"/>
    <col min="6150" max="6150" width="7.140625" customWidth="1"/>
    <col min="6151" max="6151" width="15.140625" customWidth="1"/>
    <col min="6152" max="6153" width="10.7109375" customWidth="1"/>
    <col min="6154" max="6154" width="9.85546875" customWidth="1"/>
    <col min="6401" max="6401" width="65.5703125" customWidth="1"/>
    <col min="6402" max="6402" width="6.140625" customWidth="1"/>
    <col min="6403" max="6403" width="5.7109375" customWidth="1"/>
    <col min="6404" max="6404" width="6.5703125" customWidth="1"/>
    <col min="6405" max="6405" width="14.7109375" customWidth="1"/>
    <col min="6406" max="6406" width="7.140625" customWidth="1"/>
    <col min="6407" max="6407" width="15.140625" customWidth="1"/>
    <col min="6408" max="6409" width="10.7109375" customWidth="1"/>
    <col min="6410" max="6410" width="9.85546875" customWidth="1"/>
    <col min="6657" max="6657" width="65.5703125" customWidth="1"/>
    <col min="6658" max="6658" width="6.140625" customWidth="1"/>
    <col min="6659" max="6659" width="5.7109375" customWidth="1"/>
    <col min="6660" max="6660" width="6.5703125" customWidth="1"/>
    <col min="6661" max="6661" width="14.7109375" customWidth="1"/>
    <col min="6662" max="6662" width="7.140625" customWidth="1"/>
    <col min="6663" max="6663" width="15.140625" customWidth="1"/>
    <col min="6664" max="6665" width="10.7109375" customWidth="1"/>
    <col min="6666" max="6666" width="9.85546875" customWidth="1"/>
    <col min="6913" max="6913" width="65.5703125" customWidth="1"/>
    <col min="6914" max="6914" width="6.140625" customWidth="1"/>
    <col min="6915" max="6915" width="5.7109375" customWidth="1"/>
    <col min="6916" max="6916" width="6.5703125" customWidth="1"/>
    <col min="6917" max="6917" width="14.7109375" customWidth="1"/>
    <col min="6918" max="6918" width="7.140625" customWidth="1"/>
    <col min="6919" max="6919" width="15.140625" customWidth="1"/>
    <col min="6920" max="6921" width="10.7109375" customWidth="1"/>
    <col min="6922" max="6922" width="9.85546875" customWidth="1"/>
    <col min="7169" max="7169" width="65.5703125" customWidth="1"/>
    <col min="7170" max="7170" width="6.140625" customWidth="1"/>
    <col min="7171" max="7171" width="5.7109375" customWidth="1"/>
    <col min="7172" max="7172" width="6.5703125" customWidth="1"/>
    <col min="7173" max="7173" width="14.7109375" customWidth="1"/>
    <col min="7174" max="7174" width="7.140625" customWidth="1"/>
    <col min="7175" max="7175" width="15.140625" customWidth="1"/>
    <col min="7176" max="7177" width="10.7109375" customWidth="1"/>
    <col min="7178" max="7178" width="9.85546875" customWidth="1"/>
    <col min="7425" max="7425" width="65.5703125" customWidth="1"/>
    <col min="7426" max="7426" width="6.140625" customWidth="1"/>
    <col min="7427" max="7427" width="5.7109375" customWidth="1"/>
    <col min="7428" max="7428" width="6.5703125" customWidth="1"/>
    <col min="7429" max="7429" width="14.7109375" customWidth="1"/>
    <col min="7430" max="7430" width="7.140625" customWidth="1"/>
    <col min="7431" max="7431" width="15.140625" customWidth="1"/>
    <col min="7432" max="7433" width="10.7109375" customWidth="1"/>
    <col min="7434" max="7434" width="9.85546875" customWidth="1"/>
    <col min="7681" max="7681" width="65.5703125" customWidth="1"/>
    <col min="7682" max="7682" width="6.140625" customWidth="1"/>
    <col min="7683" max="7683" width="5.7109375" customWidth="1"/>
    <col min="7684" max="7684" width="6.5703125" customWidth="1"/>
    <col min="7685" max="7685" width="14.7109375" customWidth="1"/>
    <col min="7686" max="7686" width="7.140625" customWidth="1"/>
    <col min="7687" max="7687" width="15.140625" customWidth="1"/>
    <col min="7688" max="7689" width="10.7109375" customWidth="1"/>
    <col min="7690" max="7690" width="9.85546875" customWidth="1"/>
    <col min="7937" max="7937" width="65.5703125" customWidth="1"/>
    <col min="7938" max="7938" width="6.140625" customWidth="1"/>
    <col min="7939" max="7939" width="5.7109375" customWidth="1"/>
    <col min="7940" max="7940" width="6.5703125" customWidth="1"/>
    <col min="7941" max="7941" width="14.7109375" customWidth="1"/>
    <col min="7942" max="7942" width="7.140625" customWidth="1"/>
    <col min="7943" max="7943" width="15.140625" customWidth="1"/>
    <col min="7944" max="7945" width="10.7109375" customWidth="1"/>
    <col min="7946" max="7946" width="9.85546875" customWidth="1"/>
    <col min="8193" max="8193" width="65.5703125" customWidth="1"/>
    <col min="8194" max="8194" width="6.140625" customWidth="1"/>
    <col min="8195" max="8195" width="5.7109375" customWidth="1"/>
    <col min="8196" max="8196" width="6.5703125" customWidth="1"/>
    <col min="8197" max="8197" width="14.7109375" customWidth="1"/>
    <col min="8198" max="8198" width="7.140625" customWidth="1"/>
    <col min="8199" max="8199" width="15.140625" customWidth="1"/>
    <col min="8200" max="8201" width="10.7109375" customWidth="1"/>
    <col min="8202" max="8202" width="9.85546875" customWidth="1"/>
    <col min="8449" max="8449" width="65.5703125" customWidth="1"/>
    <col min="8450" max="8450" width="6.140625" customWidth="1"/>
    <col min="8451" max="8451" width="5.7109375" customWidth="1"/>
    <col min="8452" max="8452" width="6.5703125" customWidth="1"/>
    <col min="8453" max="8453" width="14.7109375" customWidth="1"/>
    <col min="8454" max="8454" width="7.140625" customWidth="1"/>
    <col min="8455" max="8455" width="15.140625" customWidth="1"/>
    <col min="8456" max="8457" width="10.7109375" customWidth="1"/>
    <col min="8458" max="8458" width="9.85546875" customWidth="1"/>
    <col min="8705" max="8705" width="65.5703125" customWidth="1"/>
    <col min="8706" max="8706" width="6.140625" customWidth="1"/>
    <col min="8707" max="8707" width="5.7109375" customWidth="1"/>
    <col min="8708" max="8708" width="6.5703125" customWidth="1"/>
    <col min="8709" max="8709" width="14.7109375" customWidth="1"/>
    <col min="8710" max="8710" width="7.140625" customWidth="1"/>
    <col min="8711" max="8711" width="15.140625" customWidth="1"/>
    <col min="8712" max="8713" width="10.7109375" customWidth="1"/>
    <col min="8714" max="8714" width="9.85546875" customWidth="1"/>
    <col min="8961" max="8961" width="65.5703125" customWidth="1"/>
    <col min="8962" max="8962" width="6.140625" customWidth="1"/>
    <col min="8963" max="8963" width="5.7109375" customWidth="1"/>
    <col min="8964" max="8964" width="6.5703125" customWidth="1"/>
    <col min="8965" max="8965" width="14.7109375" customWidth="1"/>
    <col min="8966" max="8966" width="7.140625" customWidth="1"/>
    <col min="8967" max="8967" width="15.140625" customWidth="1"/>
    <col min="8968" max="8969" width="10.7109375" customWidth="1"/>
    <col min="8970" max="8970" width="9.85546875" customWidth="1"/>
    <col min="9217" max="9217" width="65.5703125" customWidth="1"/>
    <col min="9218" max="9218" width="6.140625" customWidth="1"/>
    <col min="9219" max="9219" width="5.7109375" customWidth="1"/>
    <col min="9220" max="9220" width="6.5703125" customWidth="1"/>
    <col min="9221" max="9221" width="14.7109375" customWidth="1"/>
    <col min="9222" max="9222" width="7.140625" customWidth="1"/>
    <col min="9223" max="9223" width="15.140625" customWidth="1"/>
    <col min="9224" max="9225" width="10.7109375" customWidth="1"/>
    <col min="9226" max="9226" width="9.85546875" customWidth="1"/>
    <col min="9473" max="9473" width="65.5703125" customWidth="1"/>
    <col min="9474" max="9474" width="6.140625" customWidth="1"/>
    <col min="9475" max="9475" width="5.7109375" customWidth="1"/>
    <col min="9476" max="9476" width="6.5703125" customWidth="1"/>
    <col min="9477" max="9477" width="14.7109375" customWidth="1"/>
    <col min="9478" max="9478" width="7.140625" customWidth="1"/>
    <col min="9479" max="9479" width="15.140625" customWidth="1"/>
    <col min="9480" max="9481" width="10.7109375" customWidth="1"/>
    <col min="9482" max="9482" width="9.85546875" customWidth="1"/>
    <col min="9729" max="9729" width="65.5703125" customWidth="1"/>
    <col min="9730" max="9730" width="6.140625" customWidth="1"/>
    <col min="9731" max="9731" width="5.7109375" customWidth="1"/>
    <col min="9732" max="9732" width="6.5703125" customWidth="1"/>
    <col min="9733" max="9733" width="14.7109375" customWidth="1"/>
    <col min="9734" max="9734" width="7.140625" customWidth="1"/>
    <col min="9735" max="9735" width="15.140625" customWidth="1"/>
    <col min="9736" max="9737" width="10.7109375" customWidth="1"/>
    <col min="9738" max="9738" width="9.85546875" customWidth="1"/>
    <col min="9985" max="9985" width="65.5703125" customWidth="1"/>
    <col min="9986" max="9986" width="6.140625" customWidth="1"/>
    <col min="9987" max="9987" width="5.7109375" customWidth="1"/>
    <col min="9988" max="9988" width="6.5703125" customWidth="1"/>
    <col min="9989" max="9989" width="14.7109375" customWidth="1"/>
    <col min="9990" max="9990" width="7.140625" customWidth="1"/>
    <col min="9991" max="9991" width="15.140625" customWidth="1"/>
    <col min="9992" max="9993" width="10.7109375" customWidth="1"/>
    <col min="9994" max="9994" width="9.85546875" customWidth="1"/>
    <col min="10241" max="10241" width="65.5703125" customWidth="1"/>
    <col min="10242" max="10242" width="6.140625" customWidth="1"/>
    <col min="10243" max="10243" width="5.7109375" customWidth="1"/>
    <col min="10244" max="10244" width="6.5703125" customWidth="1"/>
    <col min="10245" max="10245" width="14.7109375" customWidth="1"/>
    <col min="10246" max="10246" width="7.140625" customWidth="1"/>
    <col min="10247" max="10247" width="15.140625" customWidth="1"/>
    <col min="10248" max="10249" width="10.7109375" customWidth="1"/>
    <col min="10250" max="10250" width="9.85546875" customWidth="1"/>
    <col min="10497" max="10497" width="65.5703125" customWidth="1"/>
    <col min="10498" max="10498" width="6.140625" customWidth="1"/>
    <col min="10499" max="10499" width="5.7109375" customWidth="1"/>
    <col min="10500" max="10500" width="6.5703125" customWidth="1"/>
    <col min="10501" max="10501" width="14.7109375" customWidth="1"/>
    <col min="10502" max="10502" width="7.140625" customWidth="1"/>
    <col min="10503" max="10503" width="15.140625" customWidth="1"/>
    <col min="10504" max="10505" width="10.7109375" customWidth="1"/>
    <col min="10506" max="10506" width="9.85546875" customWidth="1"/>
    <col min="10753" max="10753" width="65.5703125" customWidth="1"/>
    <col min="10754" max="10754" width="6.140625" customWidth="1"/>
    <col min="10755" max="10755" width="5.7109375" customWidth="1"/>
    <col min="10756" max="10756" width="6.5703125" customWidth="1"/>
    <col min="10757" max="10757" width="14.7109375" customWidth="1"/>
    <col min="10758" max="10758" width="7.140625" customWidth="1"/>
    <col min="10759" max="10759" width="15.140625" customWidth="1"/>
    <col min="10760" max="10761" width="10.7109375" customWidth="1"/>
    <col min="10762" max="10762" width="9.85546875" customWidth="1"/>
    <col min="11009" max="11009" width="65.5703125" customWidth="1"/>
    <col min="11010" max="11010" width="6.140625" customWidth="1"/>
    <col min="11011" max="11011" width="5.7109375" customWidth="1"/>
    <col min="11012" max="11012" width="6.5703125" customWidth="1"/>
    <col min="11013" max="11013" width="14.7109375" customWidth="1"/>
    <col min="11014" max="11014" width="7.140625" customWidth="1"/>
    <col min="11015" max="11015" width="15.140625" customWidth="1"/>
    <col min="11016" max="11017" width="10.7109375" customWidth="1"/>
    <col min="11018" max="11018" width="9.85546875" customWidth="1"/>
    <col min="11265" max="11265" width="65.5703125" customWidth="1"/>
    <col min="11266" max="11266" width="6.140625" customWidth="1"/>
    <col min="11267" max="11267" width="5.7109375" customWidth="1"/>
    <col min="11268" max="11268" width="6.5703125" customWidth="1"/>
    <col min="11269" max="11269" width="14.7109375" customWidth="1"/>
    <col min="11270" max="11270" width="7.140625" customWidth="1"/>
    <col min="11271" max="11271" width="15.140625" customWidth="1"/>
    <col min="11272" max="11273" width="10.7109375" customWidth="1"/>
    <col min="11274" max="11274" width="9.85546875" customWidth="1"/>
    <col min="11521" max="11521" width="65.5703125" customWidth="1"/>
    <col min="11522" max="11522" width="6.140625" customWidth="1"/>
    <col min="11523" max="11523" width="5.7109375" customWidth="1"/>
    <col min="11524" max="11524" width="6.5703125" customWidth="1"/>
    <col min="11525" max="11525" width="14.7109375" customWidth="1"/>
    <col min="11526" max="11526" width="7.140625" customWidth="1"/>
    <col min="11527" max="11527" width="15.140625" customWidth="1"/>
    <col min="11528" max="11529" width="10.7109375" customWidth="1"/>
    <col min="11530" max="11530" width="9.85546875" customWidth="1"/>
    <col min="11777" max="11777" width="65.5703125" customWidth="1"/>
    <col min="11778" max="11778" width="6.140625" customWidth="1"/>
    <col min="11779" max="11779" width="5.7109375" customWidth="1"/>
    <col min="11780" max="11780" width="6.5703125" customWidth="1"/>
    <col min="11781" max="11781" width="14.7109375" customWidth="1"/>
    <col min="11782" max="11782" width="7.140625" customWidth="1"/>
    <col min="11783" max="11783" width="15.140625" customWidth="1"/>
    <col min="11784" max="11785" width="10.7109375" customWidth="1"/>
    <col min="11786" max="11786" width="9.85546875" customWidth="1"/>
    <col min="12033" max="12033" width="65.5703125" customWidth="1"/>
    <col min="12034" max="12034" width="6.140625" customWidth="1"/>
    <col min="12035" max="12035" width="5.7109375" customWidth="1"/>
    <col min="12036" max="12036" width="6.5703125" customWidth="1"/>
    <col min="12037" max="12037" width="14.7109375" customWidth="1"/>
    <col min="12038" max="12038" width="7.140625" customWidth="1"/>
    <col min="12039" max="12039" width="15.140625" customWidth="1"/>
    <col min="12040" max="12041" width="10.7109375" customWidth="1"/>
    <col min="12042" max="12042" width="9.85546875" customWidth="1"/>
    <col min="12289" max="12289" width="65.5703125" customWidth="1"/>
    <col min="12290" max="12290" width="6.140625" customWidth="1"/>
    <col min="12291" max="12291" width="5.7109375" customWidth="1"/>
    <col min="12292" max="12292" width="6.5703125" customWidth="1"/>
    <col min="12293" max="12293" width="14.7109375" customWidth="1"/>
    <col min="12294" max="12294" width="7.140625" customWidth="1"/>
    <col min="12295" max="12295" width="15.140625" customWidth="1"/>
    <col min="12296" max="12297" width="10.7109375" customWidth="1"/>
    <col min="12298" max="12298" width="9.85546875" customWidth="1"/>
    <col min="12545" max="12545" width="65.5703125" customWidth="1"/>
    <col min="12546" max="12546" width="6.140625" customWidth="1"/>
    <col min="12547" max="12547" width="5.7109375" customWidth="1"/>
    <col min="12548" max="12548" width="6.5703125" customWidth="1"/>
    <col min="12549" max="12549" width="14.7109375" customWidth="1"/>
    <col min="12550" max="12550" width="7.140625" customWidth="1"/>
    <col min="12551" max="12551" width="15.140625" customWidth="1"/>
    <col min="12552" max="12553" width="10.7109375" customWidth="1"/>
    <col min="12554" max="12554" width="9.85546875" customWidth="1"/>
    <col min="12801" max="12801" width="65.5703125" customWidth="1"/>
    <col min="12802" max="12802" width="6.140625" customWidth="1"/>
    <col min="12803" max="12803" width="5.7109375" customWidth="1"/>
    <col min="12804" max="12804" width="6.5703125" customWidth="1"/>
    <col min="12805" max="12805" width="14.7109375" customWidth="1"/>
    <col min="12806" max="12806" width="7.140625" customWidth="1"/>
    <col min="12807" max="12807" width="15.140625" customWidth="1"/>
    <col min="12808" max="12809" width="10.7109375" customWidth="1"/>
    <col min="12810" max="12810" width="9.85546875" customWidth="1"/>
    <col min="13057" max="13057" width="65.5703125" customWidth="1"/>
    <col min="13058" max="13058" width="6.140625" customWidth="1"/>
    <col min="13059" max="13059" width="5.7109375" customWidth="1"/>
    <col min="13060" max="13060" width="6.5703125" customWidth="1"/>
    <col min="13061" max="13061" width="14.7109375" customWidth="1"/>
    <col min="13062" max="13062" width="7.140625" customWidth="1"/>
    <col min="13063" max="13063" width="15.140625" customWidth="1"/>
    <col min="13064" max="13065" width="10.7109375" customWidth="1"/>
    <col min="13066" max="13066" width="9.85546875" customWidth="1"/>
    <col min="13313" max="13313" width="65.5703125" customWidth="1"/>
    <col min="13314" max="13314" width="6.140625" customWidth="1"/>
    <col min="13315" max="13315" width="5.7109375" customWidth="1"/>
    <col min="13316" max="13316" width="6.5703125" customWidth="1"/>
    <col min="13317" max="13317" width="14.7109375" customWidth="1"/>
    <col min="13318" max="13318" width="7.140625" customWidth="1"/>
    <col min="13319" max="13319" width="15.140625" customWidth="1"/>
    <col min="13320" max="13321" width="10.7109375" customWidth="1"/>
    <col min="13322" max="13322" width="9.85546875" customWidth="1"/>
    <col min="13569" max="13569" width="65.5703125" customWidth="1"/>
    <col min="13570" max="13570" width="6.140625" customWidth="1"/>
    <col min="13571" max="13571" width="5.7109375" customWidth="1"/>
    <col min="13572" max="13572" width="6.5703125" customWidth="1"/>
    <col min="13573" max="13573" width="14.7109375" customWidth="1"/>
    <col min="13574" max="13574" width="7.140625" customWidth="1"/>
    <col min="13575" max="13575" width="15.140625" customWidth="1"/>
    <col min="13576" max="13577" width="10.7109375" customWidth="1"/>
    <col min="13578" max="13578" width="9.85546875" customWidth="1"/>
    <col min="13825" max="13825" width="65.5703125" customWidth="1"/>
    <col min="13826" max="13826" width="6.140625" customWidth="1"/>
    <col min="13827" max="13827" width="5.7109375" customWidth="1"/>
    <col min="13828" max="13828" width="6.5703125" customWidth="1"/>
    <col min="13829" max="13829" width="14.7109375" customWidth="1"/>
    <col min="13830" max="13830" width="7.140625" customWidth="1"/>
    <col min="13831" max="13831" width="15.140625" customWidth="1"/>
    <col min="13832" max="13833" width="10.7109375" customWidth="1"/>
    <col min="13834" max="13834" width="9.85546875" customWidth="1"/>
    <col min="14081" max="14081" width="65.5703125" customWidth="1"/>
    <col min="14082" max="14082" width="6.140625" customWidth="1"/>
    <col min="14083" max="14083" width="5.7109375" customWidth="1"/>
    <col min="14084" max="14084" width="6.5703125" customWidth="1"/>
    <col min="14085" max="14085" width="14.7109375" customWidth="1"/>
    <col min="14086" max="14086" width="7.140625" customWidth="1"/>
    <col min="14087" max="14087" width="15.140625" customWidth="1"/>
    <col min="14088" max="14089" width="10.7109375" customWidth="1"/>
    <col min="14090" max="14090" width="9.85546875" customWidth="1"/>
    <col min="14337" max="14337" width="65.5703125" customWidth="1"/>
    <col min="14338" max="14338" width="6.140625" customWidth="1"/>
    <col min="14339" max="14339" width="5.7109375" customWidth="1"/>
    <col min="14340" max="14340" width="6.5703125" customWidth="1"/>
    <col min="14341" max="14341" width="14.7109375" customWidth="1"/>
    <col min="14342" max="14342" width="7.140625" customWidth="1"/>
    <col min="14343" max="14343" width="15.140625" customWidth="1"/>
    <col min="14344" max="14345" width="10.7109375" customWidth="1"/>
    <col min="14346" max="14346" width="9.85546875" customWidth="1"/>
    <col min="14593" max="14593" width="65.5703125" customWidth="1"/>
    <col min="14594" max="14594" width="6.140625" customWidth="1"/>
    <col min="14595" max="14595" width="5.7109375" customWidth="1"/>
    <col min="14596" max="14596" width="6.5703125" customWidth="1"/>
    <col min="14597" max="14597" width="14.7109375" customWidth="1"/>
    <col min="14598" max="14598" width="7.140625" customWidth="1"/>
    <col min="14599" max="14599" width="15.140625" customWidth="1"/>
    <col min="14600" max="14601" width="10.7109375" customWidth="1"/>
    <col min="14602" max="14602" width="9.85546875" customWidth="1"/>
    <col min="14849" max="14849" width="65.5703125" customWidth="1"/>
    <col min="14850" max="14850" width="6.140625" customWidth="1"/>
    <col min="14851" max="14851" width="5.7109375" customWidth="1"/>
    <col min="14852" max="14852" width="6.5703125" customWidth="1"/>
    <col min="14853" max="14853" width="14.7109375" customWidth="1"/>
    <col min="14854" max="14854" width="7.140625" customWidth="1"/>
    <col min="14855" max="14855" width="15.140625" customWidth="1"/>
    <col min="14856" max="14857" width="10.7109375" customWidth="1"/>
    <col min="14858" max="14858" width="9.85546875" customWidth="1"/>
    <col min="15105" max="15105" width="65.5703125" customWidth="1"/>
    <col min="15106" max="15106" width="6.140625" customWidth="1"/>
    <col min="15107" max="15107" width="5.7109375" customWidth="1"/>
    <col min="15108" max="15108" width="6.5703125" customWidth="1"/>
    <col min="15109" max="15109" width="14.7109375" customWidth="1"/>
    <col min="15110" max="15110" width="7.140625" customWidth="1"/>
    <col min="15111" max="15111" width="15.140625" customWidth="1"/>
    <col min="15112" max="15113" width="10.7109375" customWidth="1"/>
    <col min="15114" max="15114" width="9.85546875" customWidth="1"/>
    <col min="15361" max="15361" width="65.5703125" customWidth="1"/>
    <col min="15362" max="15362" width="6.140625" customWidth="1"/>
    <col min="15363" max="15363" width="5.7109375" customWidth="1"/>
    <col min="15364" max="15364" width="6.5703125" customWidth="1"/>
    <col min="15365" max="15365" width="14.7109375" customWidth="1"/>
    <col min="15366" max="15366" width="7.140625" customWidth="1"/>
    <col min="15367" max="15367" width="15.140625" customWidth="1"/>
    <col min="15368" max="15369" width="10.7109375" customWidth="1"/>
    <col min="15370" max="15370" width="9.85546875" customWidth="1"/>
    <col min="15617" max="15617" width="65.5703125" customWidth="1"/>
    <col min="15618" max="15618" width="6.140625" customWidth="1"/>
    <col min="15619" max="15619" width="5.7109375" customWidth="1"/>
    <col min="15620" max="15620" width="6.5703125" customWidth="1"/>
    <col min="15621" max="15621" width="14.7109375" customWidth="1"/>
    <col min="15622" max="15622" width="7.140625" customWidth="1"/>
    <col min="15623" max="15623" width="15.140625" customWidth="1"/>
    <col min="15624" max="15625" width="10.7109375" customWidth="1"/>
    <col min="15626" max="15626" width="9.85546875" customWidth="1"/>
    <col min="15873" max="15873" width="65.5703125" customWidth="1"/>
    <col min="15874" max="15874" width="6.140625" customWidth="1"/>
    <col min="15875" max="15875" width="5.7109375" customWidth="1"/>
    <col min="15876" max="15876" width="6.5703125" customWidth="1"/>
    <col min="15877" max="15877" width="14.7109375" customWidth="1"/>
    <col min="15878" max="15878" width="7.140625" customWidth="1"/>
    <col min="15879" max="15879" width="15.140625" customWidth="1"/>
    <col min="15880" max="15881" width="10.7109375" customWidth="1"/>
    <col min="15882" max="15882" width="9.85546875" customWidth="1"/>
    <col min="16129" max="16129" width="65.5703125" customWidth="1"/>
    <col min="16130" max="16130" width="6.140625" customWidth="1"/>
    <col min="16131" max="16131" width="5.7109375" customWidth="1"/>
    <col min="16132" max="16132" width="6.5703125" customWidth="1"/>
    <col min="16133" max="16133" width="14.7109375" customWidth="1"/>
    <col min="16134" max="16134" width="7.140625" customWidth="1"/>
    <col min="16135" max="16135" width="15.140625" customWidth="1"/>
    <col min="16136" max="16137" width="10.7109375" customWidth="1"/>
    <col min="16138" max="16138" width="9.85546875" customWidth="1"/>
  </cols>
  <sheetData>
    <row r="1" spans="1:9" s="14" customFormat="1">
      <c r="H1" s="73"/>
    </row>
    <row r="2" spans="1:9" s="14" customFormat="1" ht="12.75">
      <c r="D2" s="15"/>
      <c r="E2" s="17"/>
      <c r="F2" s="17"/>
      <c r="G2" s="15" t="s">
        <v>789</v>
      </c>
      <c r="H2" s="74"/>
      <c r="I2" s="17"/>
    </row>
    <row r="3" spans="1:9" s="14" customFormat="1" ht="12.75">
      <c r="D3" s="16"/>
      <c r="E3" s="17"/>
      <c r="F3" s="17"/>
      <c r="G3" s="16" t="s">
        <v>294</v>
      </c>
      <c r="H3" s="74"/>
      <c r="I3" s="17"/>
    </row>
    <row r="4" spans="1:9" s="14" customFormat="1" ht="12.75">
      <c r="D4" s="15"/>
      <c r="E4" s="17"/>
      <c r="F4" s="17"/>
      <c r="G4" s="15" t="s">
        <v>295</v>
      </c>
      <c r="H4" s="74"/>
      <c r="I4" s="17"/>
    </row>
    <row r="5" spans="1:9" ht="12.75">
      <c r="A5" s="14"/>
      <c r="B5" s="14"/>
      <c r="C5" s="14"/>
      <c r="D5" s="18"/>
      <c r="E5" s="17"/>
      <c r="F5" s="17"/>
      <c r="G5" s="18" t="s">
        <v>793</v>
      </c>
      <c r="H5" s="74"/>
      <c r="I5" s="17"/>
    </row>
    <row r="6" spans="1:9" ht="25.5" customHeight="1">
      <c r="A6" s="79" t="s">
        <v>794</v>
      </c>
      <c r="B6" s="79"/>
      <c r="C6" s="79"/>
      <c r="D6" s="79"/>
      <c r="E6" s="80"/>
      <c r="F6" s="80"/>
      <c r="G6" s="80"/>
      <c r="H6" s="80"/>
      <c r="I6" s="80"/>
    </row>
    <row r="7" spans="1:9" ht="15.75">
      <c r="A7" s="3"/>
      <c r="B7" s="4"/>
      <c r="C7" s="4"/>
      <c r="D7" s="4"/>
    </row>
    <row r="8" spans="1:9" ht="15.75">
      <c r="A8" s="5"/>
      <c r="G8" s="6"/>
      <c r="I8" s="6" t="s">
        <v>296</v>
      </c>
    </row>
    <row r="9" spans="1:9" ht="36.75" customHeight="1">
      <c r="A9" s="19" t="s">
        <v>297</v>
      </c>
      <c r="B9" s="19" t="s">
        <v>298</v>
      </c>
      <c r="C9" s="19" t="s">
        <v>299</v>
      </c>
      <c r="D9" s="19" t="s">
        <v>300</v>
      </c>
      <c r="E9" s="19" t="s">
        <v>301</v>
      </c>
      <c r="F9" s="19" t="s">
        <v>302</v>
      </c>
      <c r="G9" s="19" t="s">
        <v>790</v>
      </c>
      <c r="H9" s="75" t="s">
        <v>791</v>
      </c>
      <c r="I9" s="20" t="s">
        <v>792</v>
      </c>
    </row>
    <row r="10" spans="1:9" ht="15" customHeight="1">
      <c r="A10" s="77">
        <v>1</v>
      </c>
      <c r="B10" s="77">
        <v>2</v>
      </c>
      <c r="C10" s="77">
        <v>3</v>
      </c>
      <c r="D10" s="77">
        <v>4</v>
      </c>
      <c r="E10" s="77">
        <v>5</v>
      </c>
      <c r="F10" s="77">
        <v>6</v>
      </c>
      <c r="G10" s="77">
        <v>7</v>
      </c>
      <c r="H10" s="78">
        <v>8</v>
      </c>
      <c r="I10" s="77">
        <v>9</v>
      </c>
    </row>
    <row r="11" spans="1:9" ht="18" customHeight="1">
      <c r="A11" s="19"/>
      <c r="B11" s="19"/>
      <c r="C11" s="19"/>
      <c r="D11" s="19"/>
      <c r="E11" s="19"/>
      <c r="F11" s="19"/>
      <c r="G11" s="19"/>
      <c r="H11" s="57"/>
      <c r="I11" s="56"/>
    </row>
    <row r="12" spans="1:9" ht="15.75">
      <c r="A12" s="21" t="s">
        <v>303</v>
      </c>
      <c r="B12" s="58" t="s">
        <v>304</v>
      </c>
      <c r="C12" s="59"/>
      <c r="D12" s="59"/>
      <c r="E12" s="59"/>
      <c r="F12" s="59"/>
      <c r="G12" s="22">
        <f>SUM(G14,G179,G191,G283,G411,G485,G468,,G526,G559,G572,)</f>
        <v>739165.92</v>
      </c>
      <c r="H12" s="22">
        <f>SUM(H14,H179,H191,H283,H411,H485,H468,,H526,H559,H572,)</f>
        <v>714277.17264</v>
      </c>
      <c r="I12" s="71">
        <f t="shared" ref="I12:I75" si="0">SUM(H12/G12*100)</f>
        <v>96.632860540972985</v>
      </c>
    </row>
    <row r="13" spans="1:9" ht="17.25" customHeight="1">
      <c r="A13" s="21"/>
      <c r="B13" s="60"/>
      <c r="C13" s="61"/>
      <c r="D13" s="61"/>
      <c r="E13" s="61"/>
      <c r="F13" s="61"/>
      <c r="G13" s="23"/>
      <c r="H13" s="23"/>
      <c r="I13" s="71"/>
    </row>
    <row r="14" spans="1:9" ht="15.75">
      <c r="A14" s="24" t="s">
        <v>305</v>
      </c>
      <c r="B14" s="62"/>
      <c r="C14" s="62" t="s">
        <v>306</v>
      </c>
      <c r="D14" s="60"/>
      <c r="E14" s="63"/>
      <c r="F14" s="63"/>
      <c r="G14" s="23">
        <f>SUM(G15,G22,G96)</f>
        <v>256259.94</v>
      </c>
      <c r="H14" s="23">
        <f>SUM(H15,H22,H96)</f>
        <v>249631.45461999997</v>
      </c>
      <c r="I14" s="76">
        <f t="shared" si="0"/>
        <v>97.413374333889251</v>
      </c>
    </row>
    <row r="15" spans="1:9" ht="31.5">
      <c r="A15" s="25" t="s">
        <v>307</v>
      </c>
      <c r="B15" s="60"/>
      <c r="C15" s="60" t="s">
        <v>306</v>
      </c>
      <c r="D15" s="60" t="s">
        <v>308</v>
      </c>
      <c r="E15" s="63"/>
      <c r="F15" s="63"/>
      <c r="G15" s="23">
        <f>SUM(G17)</f>
        <v>2537.6999999999998</v>
      </c>
      <c r="H15" s="23">
        <f>SUM(H17)</f>
        <v>2450.1827800000001</v>
      </c>
      <c r="I15" s="76">
        <f t="shared" si="0"/>
        <v>96.55131733459433</v>
      </c>
    </row>
    <row r="16" spans="1:9" ht="31.5">
      <c r="A16" s="25" t="s">
        <v>420</v>
      </c>
      <c r="B16" s="60"/>
      <c r="C16" s="60" t="s">
        <v>306</v>
      </c>
      <c r="D16" s="60" t="s">
        <v>308</v>
      </c>
      <c r="E16" s="26" t="s">
        <v>44</v>
      </c>
      <c r="F16" s="63"/>
      <c r="G16" s="23">
        <f t="shared" ref="G16:H20" si="1">SUM(G17)</f>
        <v>2537.6999999999998</v>
      </c>
      <c r="H16" s="23">
        <f t="shared" si="1"/>
        <v>2450.1827800000001</v>
      </c>
      <c r="I16" s="76">
        <f t="shared" si="0"/>
        <v>96.55131733459433</v>
      </c>
    </row>
    <row r="17" spans="1:9" ht="31.5">
      <c r="A17" s="25" t="s">
        <v>421</v>
      </c>
      <c r="B17" s="60"/>
      <c r="C17" s="60" t="s">
        <v>306</v>
      </c>
      <c r="D17" s="60" t="s">
        <v>308</v>
      </c>
      <c r="E17" s="27" t="s">
        <v>45</v>
      </c>
      <c r="F17" s="63"/>
      <c r="G17" s="23">
        <f t="shared" si="1"/>
        <v>2537.6999999999998</v>
      </c>
      <c r="H17" s="23">
        <f t="shared" si="1"/>
        <v>2450.1827800000001</v>
      </c>
      <c r="I17" s="76">
        <f t="shared" si="0"/>
        <v>96.55131733459433</v>
      </c>
    </row>
    <row r="18" spans="1:9" ht="47.25" customHeight="1">
      <c r="A18" s="25" t="s">
        <v>103</v>
      </c>
      <c r="B18" s="60"/>
      <c r="C18" s="60" t="s">
        <v>306</v>
      </c>
      <c r="D18" s="60" t="s">
        <v>308</v>
      </c>
      <c r="E18" s="27" t="s">
        <v>101</v>
      </c>
      <c r="F18" s="63"/>
      <c r="G18" s="23">
        <f t="shared" si="1"/>
        <v>2537.6999999999998</v>
      </c>
      <c r="H18" s="23">
        <f t="shared" si="1"/>
        <v>2450.1827800000001</v>
      </c>
      <c r="I18" s="76">
        <f t="shared" si="0"/>
        <v>96.55131733459433</v>
      </c>
    </row>
    <row r="19" spans="1:9" ht="15.75">
      <c r="A19" s="25" t="s">
        <v>11</v>
      </c>
      <c r="B19" s="60"/>
      <c r="C19" s="60" t="s">
        <v>306</v>
      </c>
      <c r="D19" s="60" t="s">
        <v>308</v>
      </c>
      <c r="E19" s="27" t="s">
        <v>102</v>
      </c>
      <c r="F19" s="63"/>
      <c r="G19" s="23">
        <f t="shared" si="1"/>
        <v>2537.6999999999998</v>
      </c>
      <c r="H19" s="23">
        <f t="shared" si="1"/>
        <v>2450.1827800000001</v>
      </c>
      <c r="I19" s="76">
        <f t="shared" si="0"/>
        <v>96.55131733459433</v>
      </c>
    </row>
    <row r="20" spans="1:9" ht="63">
      <c r="A20" s="25" t="s">
        <v>309</v>
      </c>
      <c r="B20" s="60"/>
      <c r="C20" s="60" t="s">
        <v>306</v>
      </c>
      <c r="D20" s="60" t="s">
        <v>308</v>
      </c>
      <c r="E20" s="27" t="s">
        <v>102</v>
      </c>
      <c r="F20" s="60">
        <v>100</v>
      </c>
      <c r="G20" s="23">
        <f t="shared" si="1"/>
        <v>2537.6999999999998</v>
      </c>
      <c r="H20" s="23">
        <f t="shared" si="1"/>
        <v>2450.1827800000001</v>
      </c>
      <c r="I20" s="76">
        <f t="shared" si="0"/>
        <v>96.55131733459433</v>
      </c>
    </row>
    <row r="21" spans="1:9" ht="31.5">
      <c r="A21" s="25" t="s">
        <v>310</v>
      </c>
      <c r="B21" s="60"/>
      <c r="C21" s="60" t="s">
        <v>306</v>
      </c>
      <c r="D21" s="60" t="s">
        <v>308</v>
      </c>
      <c r="E21" s="27" t="s">
        <v>102</v>
      </c>
      <c r="F21" s="60">
        <v>120</v>
      </c>
      <c r="G21" s="28">
        <v>2537.6999999999998</v>
      </c>
      <c r="H21" s="57">
        <v>2450.1827800000001</v>
      </c>
      <c r="I21" s="76">
        <f t="shared" si="0"/>
        <v>96.55131733459433</v>
      </c>
    </row>
    <row r="22" spans="1:9" ht="47.25">
      <c r="A22" s="29" t="s">
        <v>311</v>
      </c>
      <c r="B22" s="60"/>
      <c r="C22" s="60" t="s">
        <v>306</v>
      </c>
      <c r="D22" s="60" t="s">
        <v>312</v>
      </c>
      <c r="E22" s="63"/>
      <c r="F22" s="63"/>
      <c r="G22" s="23">
        <f>SUM(G23,G54,G64,G74)</f>
        <v>157918.49</v>
      </c>
      <c r="H22" s="23">
        <f>SUM(H23,H54,H64,H74)</f>
        <v>152977.83843999999</v>
      </c>
      <c r="I22" s="76">
        <f t="shared" si="0"/>
        <v>96.87139133612537</v>
      </c>
    </row>
    <row r="23" spans="1:9" ht="31.5">
      <c r="A23" s="25" t="s">
        <v>420</v>
      </c>
      <c r="B23" s="60"/>
      <c r="C23" s="60" t="s">
        <v>306</v>
      </c>
      <c r="D23" s="60" t="s">
        <v>312</v>
      </c>
      <c r="E23" s="26" t="s">
        <v>44</v>
      </c>
      <c r="F23" s="63"/>
      <c r="G23" s="23">
        <f>SUM(G24,G40,G49,)</f>
        <v>130344.59</v>
      </c>
      <c r="H23" s="23">
        <f>SUM(H24,H40,H49,)</f>
        <v>125403.93979</v>
      </c>
      <c r="I23" s="76">
        <f t="shared" si="0"/>
        <v>96.209547162640206</v>
      </c>
    </row>
    <row r="24" spans="1:9" ht="31.5">
      <c r="A24" s="25" t="s">
        <v>421</v>
      </c>
      <c r="B24" s="60"/>
      <c r="C24" s="60" t="s">
        <v>306</v>
      </c>
      <c r="D24" s="60" t="s">
        <v>312</v>
      </c>
      <c r="E24" s="27" t="s">
        <v>45</v>
      </c>
      <c r="F24" s="63"/>
      <c r="G24" s="23">
        <f>SUM(G25)</f>
        <v>128241.93</v>
      </c>
      <c r="H24" s="23">
        <f>SUM(H25)</f>
        <v>123301.28973</v>
      </c>
      <c r="I24" s="76">
        <f t="shared" si="0"/>
        <v>96.14740649177692</v>
      </c>
    </row>
    <row r="25" spans="1:9" ht="50.25" customHeight="1">
      <c r="A25" s="25" t="s">
        <v>103</v>
      </c>
      <c r="B25" s="60"/>
      <c r="C25" s="60" t="s">
        <v>306</v>
      </c>
      <c r="D25" s="60" t="s">
        <v>312</v>
      </c>
      <c r="E25" s="27" t="s">
        <v>101</v>
      </c>
      <c r="F25" s="63"/>
      <c r="G25" s="23">
        <f>SUM(G26,G33)</f>
        <v>128241.93</v>
      </c>
      <c r="H25" s="23">
        <f>SUM(H26,H33)</f>
        <v>123301.28973</v>
      </c>
      <c r="I25" s="76">
        <f t="shared" si="0"/>
        <v>96.14740649177692</v>
      </c>
    </row>
    <row r="26" spans="1:9" ht="15.75">
      <c r="A26" s="25" t="s">
        <v>11</v>
      </c>
      <c r="B26" s="60"/>
      <c r="C26" s="60" t="s">
        <v>306</v>
      </c>
      <c r="D26" s="60" t="s">
        <v>312</v>
      </c>
      <c r="E26" s="27" t="s">
        <v>102</v>
      </c>
      <c r="F26" s="63"/>
      <c r="G26" s="23">
        <f>SUM(G27,G29,G31)</f>
        <v>128023.93</v>
      </c>
      <c r="H26" s="23">
        <f>SUM(H27,H29,H31)</f>
        <v>123083.28973</v>
      </c>
      <c r="I26" s="76">
        <f t="shared" si="0"/>
        <v>96.140846269912203</v>
      </c>
    </row>
    <row r="27" spans="1:9" ht="63">
      <c r="A27" s="25" t="s">
        <v>309</v>
      </c>
      <c r="B27" s="60"/>
      <c r="C27" s="60" t="s">
        <v>306</v>
      </c>
      <c r="D27" s="60" t="s">
        <v>312</v>
      </c>
      <c r="E27" s="27" t="s">
        <v>102</v>
      </c>
      <c r="F27" s="60">
        <v>100</v>
      </c>
      <c r="G27" s="23">
        <f>SUM(G28)</f>
        <v>95904.4</v>
      </c>
      <c r="H27" s="23">
        <f>SUM(H28)</f>
        <v>95453.070160000003</v>
      </c>
      <c r="I27" s="76">
        <f t="shared" si="0"/>
        <v>99.529396106956526</v>
      </c>
    </row>
    <row r="28" spans="1:9" ht="31.5">
      <c r="A28" s="25" t="s">
        <v>310</v>
      </c>
      <c r="B28" s="60"/>
      <c r="C28" s="60" t="s">
        <v>306</v>
      </c>
      <c r="D28" s="60" t="s">
        <v>312</v>
      </c>
      <c r="E28" s="27" t="s">
        <v>102</v>
      </c>
      <c r="F28" s="60">
        <v>120</v>
      </c>
      <c r="G28" s="23">
        <v>95904.4</v>
      </c>
      <c r="H28" s="57">
        <v>95453.070160000003</v>
      </c>
      <c r="I28" s="76">
        <f t="shared" si="0"/>
        <v>99.529396106956526</v>
      </c>
    </row>
    <row r="29" spans="1:9" ht="31.5">
      <c r="A29" s="25" t="s">
        <v>416</v>
      </c>
      <c r="B29" s="60"/>
      <c r="C29" s="60" t="s">
        <v>306</v>
      </c>
      <c r="D29" s="60" t="s">
        <v>312</v>
      </c>
      <c r="E29" s="27" t="s">
        <v>102</v>
      </c>
      <c r="F29" s="60">
        <v>200</v>
      </c>
      <c r="G29" s="23">
        <f>SUM(G30)</f>
        <v>30433.84</v>
      </c>
      <c r="H29" s="23">
        <f>SUM(H30)</f>
        <v>25944.54075</v>
      </c>
      <c r="I29" s="76">
        <f t="shared" si="0"/>
        <v>85.248988461528356</v>
      </c>
    </row>
    <row r="30" spans="1:9" ht="31.5">
      <c r="A30" s="25" t="s">
        <v>313</v>
      </c>
      <c r="B30" s="60"/>
      <c r="C30" s="60" t="s">
        <v>306</v>
      </c>
      <c r="D30" s="60" t="s">
        <v>312</v>
      </c>
      <c r="E30" s="27" t="s">
        <v>102</v>
      </c>
      <c r="F30" s="60">
        <v>240</v>
      </c>
      <c r="G30" s="30">
        <v>30433.84</v>
      </c>
      <c r="H30" s="57">
        <v>25944.54075</v>
      </c>
      <c r="I30" s="76">
        <f t="shared" si="0"/>
        <v>85.248988461528356</v>
      </c>
    </row>
    <row r="31" spans="1:9" ht="15.75">
      <c r="A31" s="25" t="s">
        <v>314</v>
      </c>
      <c r="B31" s="60"/>
      <c r="C31" s="60" t="s">
        <v>306</v>
      </c>
      <c r="D31" s="60" t="s">
        <v>312</v>
      </c>
      <c r="E31" s="27" t="s">
        <v>102</v>
      </c>
      <c r="F31" s="60">
        <v>800</v>
      </c>
      <c r="G31" s="23">
        <f>SUM(G32)</f>
        <v>1685.69</v>
      </c>
      <c r="H31" s="23">
        <f>SUM(H32)</f>
        <v>1685.6788200000001</v>
      </c>
      <c r="I31" s="76">
        <f t="shared" si="0"/>
        <v>99.999336770106012</v>
      </c>
    </row>
    <row r="32" spans="1:9" ht="15.75">
      <c r="A32" s="25" t="s">
        <v>315</v>
      </c>
      <c r="B32" s="60"/>
      <c r="C32" s="60" t="s">
        <v>306</v>
      </c>
      <c r="D32" s="60" t="s">
        <v>312</v>
      </c>
      <c r="E32" s="27" t="s">
        <v>102</v>
      </c>
      <c r="F32" s="60">
        <v>850</v>
      </c>
      <c r="G32" s="23">
        <v>1685.69</v>
      </c>
      <c r="H32" s="57">
        <v>1685.6788200000001</v>
      </c>
      <c r="I32" s="76">
        <f t="shared" si="0"/>
        <v>99.999336770106012</v>
      </c>
    </row>
    <row r="33" spans="1:9" ht="81.75" customHeight="1">
      <c r="A33" s="25" t="s">
        <v>291</v>
      </c>
      <c r="B33" s="64"/>
      <c r="C33" s="60" t="s">
        <v>306</v>
      </c>
      <c r="D33" s="60" t="s">
        <v>312</v>
      </c>
      <c r="E33" s="26" t="s">
        <v>292</v>
      </c>
      <c r="F33" s="60"/>
      <c r="G33" s="23">
        <f>SUM(G34,G37)</f>
        <v>218</v>
      </c>
      <c r="H33" s="23">
        <f>SUM(H34,H37)</f>
        <v>218</v>
      </c>
      <c r="I33" s="76">
        <f t="shared" si="0"/>
        <v>100</v>
      </c>
    </row>
    <row r="34" spans="1:9" ht="63">
      <c r="A34" s="25" t="s">
        <v>309</v>
      </c>
      <c r="B34" s="64"/>
      <c r="C34" s="60" t="s">
        <v>306</v>
      </c>
      <c r="D34" s="60" t="s">
        <v>312</v>
      </c>
      <c r="E34" s="26" t="s">
        <v>292</v>
      </c>
      <c r="F34" s="60">
        <v>100</v>
      </c>
      <c r="G34" s="23">
        <f>SUM(G35)</f>
        <v>167.5</v>
      </c>
      <c r="H34" s="23">
        <f>SUM(H35)</f>
        <v>167.5</v>
      </c>
      <c r="I34" s="76">
        <f t="shared" si="0"/>
        <v>100</v>
      </c>
    </row>
    <row r="35" spans="1:9" ht="31.5">
      <c r="A35" s="25" t="s">
        <v>310</v>
      </c>
      <c r="B35" s="64"/>
      <c r="C35" s="60" t="s">
        <v>306</v>
      </c>
      <c r="D35" s="60" t="s">
        <v>312</v>
      </c>
      <c r="E35" s="26" t="s">
        <v>292</v>
      </c>
      <c r="F35" s="60">
        <v>120</v>
      </c>
      <c r="G35" s="23">
        <v>167.5</v>
      </c>
      <c r="H35" s="57">
        <v>167.5</v>
      </c>
      <c r="I35" s="76">
        <f t="shared" si="0"/>
        <v>100</v>
      </c>
    </row>
    <row r="36" spans="1:9" ht="15.75">
      <c r="A36" s="25" t="s">
        <v>316</v>
      </c>
      <c r="B36" s="64"/>
      <c r="C36" s="60" t="s">
        <v>306</v>
      </c>
      <c r="D36" s="60" t="s">
        <v>312</v>
      </c>
      <c r="E36" s="26" t="s">
        <v>292</v>
      </c>
      <c r="F36" s="60">
        <v>120</v>
      </c>
      <c r="G36" s="23">
        <v>167.5</v>
      </c>
      <c r="H36" s="57">
        <v>167.5</v>
      </c>
      <c r="I36" s="76">
        <f t="shared" si="0"/>
        <v>100</v>
      </c>
    </row>
    <row r="37" spans="1:9" ht="31.5">
      <c r="A37" s="25" t="s">
        <v>416</v>
      </c>
      <c r="B37" s="64"/>
      <c r="C37" s="60" t="s">
        <v>306</v>
      </c>
      <c r="D37" s="60" t="s">
        <v>312</v>
      </c>
      <c r="E37" s="26" t="s">
        <v>292</v>
      </c>
      <c r="F37" s="60">
        <v>200</v>
      </c>
      <c r="G37" s="23">
        <f>SUM(G38)</f>
        <v>50.5</v>
      </c>
      <c r="H37" s="23">
        <f>SUM(H38)</f>
        <v>50.5</v>
      </c>
      <c r="I37" s="76">
        <f t="shared" si="0"/>
        <v>100</v>
      </c>
    </row>
    <row r="38" spans="1:9" ht="31.5">
      <c r="A38" s="25" t="s">
        <v>313</v>
      </c>
      <c r="B38" s="64"/>
      <c r="C38" s="60" t="s">
        <v>306</v>
      </c>
      <c r="D38" s="60" t="s">
        <v>312</v>
      </c>
      <c r="E38" s="26" t="s">
        <v>292</v>
      </c>
      <c r="F38" s="60">
        <v>240</v>
      </c>
      <c r="G38" s="23">
        <v>50.5</v>
      </c>
      <c r="H38" s="57">
        <v>50.5</v>
      </c>
      <c r="I38" s="76">
        <f t="shared" si="0"/>
        <v>100</v>
      </c>
    </row>
    <row r="39" spans="1:9" ht="15.75">
      <c r="A39" s="25" t="s">
        <v>316</v>
      </c>
      <c r="B39" s="64"/>
      <c r="C39" s="60" t="s">
        <v>306</v>
      </c>
      <c r="D39" s="60" t="s">
        <v>312</v>
      </c>
      <c r="E39" s="26" t="s">
        <v>292</v>
      </c>
      <c r="F39" s="60">
        <v>240</v>
      </c>
      <c r="G39" s="23">
        <v>50.5</v>
      </c>
      <c r="H39" s="57">
        <v>50.5</v>
      </c>
      <c r="I39" s="76">
        <f t="shared" si="0"/>
        <v>100</v>
      </c>
    </row>
    <row r="40" spans="1:9" ht="31.5">
      <c r="A40" s="25" t="s">
        <v>439</v>
      </c>
      <c r="B40" s="60"/>
      <c r="C40" s="60" t="s">
        <v>306</v>
      </c>
      <c r="D40" s="60" t="s">
        <v>312</v>
      </c>
      <c r="E40" s="27" t="s">
        <v>46</v>
      </c>
      <c r="F40" s="63"/>
      <c r="G40" s="23">
        <f>SUM(G41)</f>
        <v>1981</v>
      </c>
      <c r="H40" s="23">
        <f>SUM(H41)</f>
        <v>1981</v>
      </c>
      <c r="I40" s="76">
        <f t="shared" si="0"/>
        <v>100</v>
      </c>
    </row>
    <row r="41" spans="1:9" ht="47.25">
      <c r="A41" s="25" t="s">
        <v>105</v>
      </c>
      <c r="B41" s="60"/>
      <c r="C41" s="60" t="s">
        <v>306</v>
      </c>
      <c r="D41" s="60" t="s">
        <v>312</v>
      </c>
      <c r="E41" s="27" t="s">
        <v>106</v>
      </c>
      <c r="F41" s="63"/>
      <c r="G41" s="23">
        <f>SUM(G42)</f>
        <v>1981</v>
      </c>
      <c r="H41" s="23">
        <f>SUM(H42)</f>
        <v>1981</v>
      </c>
      <c r="I41" s="76">
        <f t="shared" si="0"/>
        <v>100</v>
      </c>
    </row>
    <row r="42" spans="1:9" ht="81.75" customHeight="1">
      <c r="A42" s="37" t="s">
        <v>251</v>
      </c>
      <c r="B42" s="60"/>
      <c r="C42" s="60" t="s">
        <v>306</v>
      </c>
      <c r="D42" s="60" t="s">
        <v>312</v>
      </c>
      <c r="E42" s="27" t="s">
        <v>266</v>
      </c>
      <c r="F42" s="60"/>
      <c r="G42" s="23">
        <f>SUM(G44,G46)</f>
        <v>1981</v>
      </c>
      <c r="H42" s="23">
        <f>SUM(H44,H46)</f>
        <v>1981</v>
      </c>
      <c r="I42" s="76">
        <f t="shared" si="0"/>
        <v>100</v>
      </c>
    </row>
    <row r="43" spans="1:9" ht="63">
      <c r="A43" s="25" t="s">
        <v>309</v>
      </c>
      <c r="B43" s="60"/>
      <c r="C43" s="60" t="s">
        <v>306</v>
      </c>
      <c r="D43" s="60" t="s">
        <v>312</v>
      </c>
      <c r="E43" s="27" t="s">
        <v>266</v>
      </c>
      <c r="F43" s="60">
        <v>100</v>
      </c>
      <c r="G43" s="23">
        <f>SUM(G44)</f>
        <v>1847.7</v>
      </c>
      <c r="H43" s="23">
        <f>SUM(H44)</f>
        <v>1847.7</v>
      </c>
      <c r="I43" s="76">
        <f t="shared" si="0"/>
        <v>100</v>
      </c>
    </row>
    <row r="44" spans="1:9" ht="31.5">
      <c r="A44" s="25" t="s">
        <v>310</v>
      </c>
      <c r="B44" s="60"/>
      <c r="C44" s="60" t="s">
        <v>306</v>
      </c>
      <c r="D44" s="60" t="s">
        <v>312</v>
      </c>
      <c r="E44" s="27" t="s">
        <v>266</v>
      </c>
      <c r="F44" s="60">
        <v>120</v>
      </c>
      <c r="G44" s="23">
        <v>1847.7</v>
      </c>
      <c r="H44" s="23">
        <v>1847.7</v>
      </c>
      <c r="I44" s="76">
        <f t="shared" si="0"/>
        <v>100</v>
      </c>
    </row>
    <row r="45" spans="1:9" ht="15.75">
      <c r="A45" s="25" t="s">
        <v>317</v>
      </c>
      <c r="B45" s="60"/>
      <c r="C45" s="60" t="s">
        <v>306</v>
      </c>
      <c r="D45" s="60" t="s">
        <v>312</v>
      </c>
      <c r="E45" s="27" t="s">
        <v>266</v>
      </c>
      <c r="F45" s="60">
        <v>120</v>
      </c>
      <c r="G45" s="23">
        <v>1847.7</v>
      </c>
      <c r="H45" s="23">
        <v>1847.7</v>
      </c>
      <c r="I45" s="76">
        <f t="shared" si="0"/>
        <v>100</v>
      </c>
    </row>
    <row r="46" spans="1:9" s="14" customFormat="1" ht="31.5">
      <c r="A46" s="25" t="s">
        <v>416</v>
      </c>
      <c r="B46" s="64"/>
      <c r="C46" s="60" t="s">
        <v>306</v>
      </c>
      <c r="D46" s="60" t="s">
        <v>312</v>
      </c>
      <c r="E46" s="27" t="s">
        <v>266</v>
      </c>
      <c r="F46" s="60">
        <v>200</v>
      </c>
      <c r="G46" s="23">
        <f>SUM(G47)</f>
        <v>133.30000000000001</v>
      </c>
      <c r="H46" s="23">
        <f>SUM(H47)</f>
        <v>133.30000000000001</v>
      </c>
      <c r="I46" s="76">
        <f t="shared" si="0"/>
        <v>100</v>
      </c>
    </row>
    <row r="47" spans="1:9" s="14" customFormat="1" ht="31.5">
      <c r="A47" s="25" t="s">
        <v>313</v>
      </c>
      <c r="B47" s="64"/>
      <c r="C47" s="60" t="s">
        <v>306</v>
      </c>
      <c r="D47" s="60" t="s">
        <v>312</v>
      </c>
      <c r="E47" s="27" t="s">
        <v>266</v>
      </c>
      <c r="F47" s="60">
        <v>240</v>
      </c>
      <c r="G47" s="23">
        <v>133.30000000000001</v>
      </c>
      <c r="H47" s="23">
        <v>133.30000000000001</v>
      </c>
      <c r="I47" s="76">
        <f t="shared" si="0"/>
        <v>100</v>
      </c>
    </row>
    <row r="48" spans="1:9" s="14" customFormat="1" ht="15.75">
      <c r="A48" s="25" t="s">
        <v>316</v>
      </c>
      <c r="B48" s="64"/>
      <c r="C48" s="60" t="s">
        <v>306</v>
      </c>
      <c r="D48" s="60" t="s">
        <v>312</v>
      </c>
      <c r="E48" s="27" t="s">
        <v>266</v>
      </c>
      <c r="F48" s="60">
        <v>240</v>
      </c>
      <c r="G48" s="23">
        <v>133.30000000000001</v>
      </c>
      <c r="H48" s="23">
        <v>133.30000000000001</v>
      </c>
      <c r="I48" s="76">
        <f t="shared" si="0"/>
        <v>100</v>
      </c>
    </row>
    <row r="49" spans="1:9" ht="47.25">
      <c r="A49" s="25" t="s">
        <v>440</v>
      </c>
      <c r="B49" s="60"/>
      <c r="C49" s="60" t="s">
        <v>306</v>
      </c>
      <c r="D49" s="60" t="s">
        <v>312</v>
      </c>
      <c r="E49" s="27" t="s">
        <v>47</v>
      </c>
      <c r="F49" s="26"/>
      <c r="G49" s="23">
        <f t="shared" ref="G49:H52" si="2">SUM(G50)</f>
        <v>121.66</v>
      </c>
      <c r="H49" s="23">
        <f t="shared" si="2"/>
        <v>121.65006</v>
      </c>
      <c r="I49" s="76">
        <f t="shared" si="0"/>
        <v>99.991829689298044</v>
      </c>
    </row>
    <row r="50" spans="1:9" ht="47.25">
      <c r="A50" s="25" t="s">
        <v>240</v>
      </c>
      <c r="B50" s="60"/>
      <c r="C50" s="60" t="s">
        <v>306</v>
      </c>
      <c r="D50" s="60" t="s">
        <v>312</v>
      </c>
      <c r="E50" s="27" t="s">
        <v>107</v>
      </c>
      <c r="F50" s="26"/>
      <c r="G50" s="23">
        <f t="shared" si="2"/>
        <v>121.66</v>
      </c>
      <c r="H50" s="23">
        <f t="shared" si="2"/>
        <v>121.65006</v>
      </c>
      <c r="I50" s="76">
        <f t="shared" si="0"/>
        <v>99.991829689298044</v>
      </c>
    </row>
    <row r="51" spans="1:9" ht="31.5">
      <c r="A51" s="25" t="s">
        <v>239</v>
      </c>
      <c r="B51" s="60"/>
      <c r="C51" s="60" t="s">
        <v>306</v>
      </c>
      <c r="D51" s="60" t="s">
        <v>312</v>
      </c>
      <c r="E51" s="27" t="s">
        <v>293</v>
      </c>
      <c r="F51" s="63"/>
      <c r="G51" s="23">
        <f t="shared" si="2"/>
        <v>121.66</v>
      </c>
      <c r="H51" s="23">
        <f t="shared" si="2"/>
        <v>121.65006</v>
      </c>
      <c r="I51" s="76">
        <f t="shared" si="0"/>
        <v>99.991829689298044</v>
      </c>
    </row>
    <row r="52" spans="1:9" ht="31.5">
      <c r="A52" s="25" t="s">
        <v>416</v>
      </c>
      <c r="B52" s="60"/>
      <c r="C52" s="60" t="s">
        <v>306</v>
      </c>
      <c r="D52" s="60" t="s">
        <v>312</v>
      </c>
      <c r="E52" s="27" t="s">
        <v>293</v>
      </c>
      <c r="F52" s="60">
        <v>200</v>
      </c>
      <c r="G52" s="23">
        <f t="shared" si="2"/>
        <v>121.66</v>
      </c>
      <c r="H52" s="23">
        <f t="shared" si="2"/>
        <v>121.65006</v>
      </c>
      <c r="I52" s="76">
        <f t="shared" si="0"/>
        <v>99.991829689298044</v>
      </c>
    </row>
    <row r="53" spans="1:9" ht="31.5">
      <c r="A53" s="25" t="s">
        <v>313</v>
      </c>
      <c r="B53" s="60"/>
      <c r="C53" s="60" t="s">
        <v>306</v>
      </c>
      <c r="D53" s="60" t="s">
        <v>312</v>
      </c>
      <c r="E53" s="27" t="s">
        <v>293</v>
      </c>
      <c r="F53" s="60">
        <v>240</v>
      </c>
      <c r="G53" s="23">
        <v>121.66</v>
      </c>
      <c r="H53" s="57">
        <v>121.65006</v>
      </c>
      <c r="I53" s="76">
        <f t="shared" si="0"/>
        <v>99.991829689298044</v>
      </c>
    </row>
    <row r="54" spans="1:9" ht="31.5">
      <c r="A54" s="25" t="s">
        <v>429</v>
      </c>
      <c r="B54" s="60"/>
      <c r="C54" s="60" t="s">
        <v>306</v>
      </c>
      <c r="D54" s="60" t="s">
        <v>312</v>
      </c>
      <c r="E54" s="26" t="s">
        <v>57</v>
      </c>
      <c r="F54" s="65"/>
      <c r="G54" s="23">
        <f t="shared" ref="G54:H56" si="3">SUM(G55)</f>
        <v>2720</v>
      </c>
      <c r="H54" s="23">
        <f t="shared" si="3"/>
        <v>2720</v>
      </c>
      <c r="I54" s="76">
        <f t="shared" si="0"/>
        <v>100</v>
      </c>
    </row>
    <row r="55" spans="1:9" ht="47.25">
      <c r="A55" s="25" t="s">
        <v>25</v>
      </c>
      <c r="B55" s="60"/>
      <c r="C55" s="60" t="s">
        <v>306</v>
      </c>
      <c r="D55" s="60" t="s">
        <v>312</v>
      </c>
      <c r="E55" s="27" t="s">
        <v>61</v>
      </c>
      <c r="F55" s="60"/>
      <c r="G55" s="31">
        <f t="shared" si="3"/>
        <v>2720</v>
      </c>
      <c r="H55" s="31">
        <f t="shared" si="3"/>
        <v>2720</v>
      </c>
      <c r="I55" s="76">
        <f t="shared" si="0"/>
        <v>100</v>
      </c>
    </row>
    <row r="56" spans="1:9" ht="50.25" customHeight="1">
      <c r="A56" s="25" t="s">
        <v>217</v>
      </c>
      <c r="B56" s="60"/>
      <c r="C56" s="60" t="s">
        <v>306</v>
      </c>
      <c r="D56" s="60" t="s">
        <v>312</v>
      </c>
      <c r="E56" s="27" t="s">
        <v>124</v>
      </c>
      <c r="F56" s="60"/>
      <c r="G56" s="31">
        <f t="shared" si="3"/>
        <v>2720</v>
      </c>
      <c r="H56" s="31">
        <f t="shared" si="3"/>
        <v>2720</v>
      </c>
      <c r="I56" s="76">
        <f t="shared" si="0"/>
        <v>100</v>
      </c>
    </row>
    <row r="57" spans="1:9" ht="31.5">
      <c r="A57" s="32" t="s">
        <v>12</v>
      </c>
      <c r="B57" s="60"/>
      <c r="C57" s="60" t="s">
        <v>306</v>
      </c>
      <c r="D57" s="60" t="s">
        <v>312</v>
      </c>
      <c r="E57" s="27" t="s">
        <v>268</v>
      </c>
      <c r="F57" s="60"/>
      <c r="G57" s="23">
        <f>SUM(G58,G61)</f>
        <v>2720</v>
      </c>
      <c r="H57" s="23">
        <f>SUM(H58,H61)</f>
        <v>2720</v>
      </c>
      <c r="I57" s="76">
        <f t="shared" si="0"/>
        <v>100</v>
      </c>
    </row>
    <row r="58" spans="1:9" ht="63">
      <c r="A58" s="25" t="s">
        <v>309</v>
      </c>
      <c r="B58" s="60"/>
      <c r="C58" s="60" t="s">
        <v>306</v>
      </c>
      <c r="D58" s="60" t="s">
        <v>312</v>
      </c>
      <c r="E58" s="27" t="s">
        <v>268</v>
      </c>
      <c r="F58" s="60">
        <v>100</v>
      </c>
      <c r="G58" s="31">
        <f>SUM(G59)</f>
        <v>2010.1</v>
      </c>
      <c r="H58" s="31">
        <f>SUM(H59)</f>
        <v>2010.1</v>
      </c>
      <c r="I58" s="76">
        <f t="shared" si="0"/>
        <v>100</v>
      </c>
    </row>
    <row r="59" spans="1:9" ht="31.5">
      <c r="A59" s="25" t="s">
        <v>310</v>
      </c>
      <c r="B59" s="60"/>
      <c r="C59" s="60" t="s">
        <v>306</v>
      </c>
      <c r="D59" s="60" t="s">
        <v>312</v>
      </c>
      <c r="E59" s="27" t="s">
        <v>268</v>
      </c>
      <c r="F59" s="60">
        <v>120</v>
      </c>
      <c r="G59" s="31">
        <v>2010.1</v>
      </c>
      <c r="H59" s="31">
        <v>2010.1</v>
      </c>
      <c r="I59" s="76">
        <f t="shared" si="0"/>
        <v>100</v>
      </c>
    </row>
    <row r="60" spans="1:9" ht="15.75">
      <c r="A60" s="25" t="s">
        <v>317</v>
      </c>
      <c r="B60" s="60"/>
      <c r="C60" s="60" t="s">
        <v>306</v>
      </c>
      <c r="D60" s="60" t="s">
        <v>312</v>
      </c>
      <c r="E60" s="27" t="s">
        <v>268</v>
      </c>
      <c r="F60" s="60">
        <v>120</v>
      </c>
      <c r="G60" s="31">
        <v>2010.1</v>
      </c>
      <c r="H60" s="31">
        <v>2010.1</v>
      </c>
      <c r="I60" s="76">
        <f t="shared" si="0"/>
        <v>100</v>
      </c>
    </row>
    <row r="61" spans="1:9" ht="31.5">
      <c r="A61" s="25" t="s">
        <v>416</v>
      </c>
      <c r="B61" s="60"/>
      <c r="C61" s="60" t="s">
        <v>306</v>
      </c>
      <c r="D61" s="60" t="s">
        <v>312</v>
      </c>
      <c r="E61" s="27" t="s">
        <v>268</v>
      </c>
      <c r="F61" s="60">
        <v>200</v>
      </c>
      <c r="G61" s="31">
        <f>SUM(G62)</f>
        <v>709.9</v>
      </c>
      <c r="H61" s="31">
        <f>SUM(H62)</f>
        <v>709.9</v>
      </c>
      <c r="I61" s="76">
        <f t="shared" si="0"/>
        <v>100</v>
      </c>
    </row>
    <row r="62" spans="1:9" ht="31.5">
      <c r="A62" s="25" t="s">
        <v>313</v>
      </c>
      <c r="B62" s="60"/>
      <c r="C62" s="60" t="s">
        <v>306</v>
      </c>
      <c r="D62" s="60" t="s">
        <v>312</v>
      </c>
      <c r="E62" s="27" t="s">
        <v>268</v>
      </c>
      <c r="F62" s="60">
        <v>240</v>
      </c>
      <c r="G62" s="31">
        <v>709.9</v>
      </c>
      <c r="H62" s="57">
        <v>709.9</v>
      </c>
      <c r="I62" s="76">
        <f t="shared" si="0"/>
        <v>100</v>
      </c>
    </row>
    <row r="63" spans="1:9" ht="15.75">
      <c r="A63" s="25" t="s">
        <v>317</v>
      </c>
      <c r="B63" s="60"/>
      <c r="C63" s="60" t="s">
        <v>306</v>
      </c>
      <c r="D63" s="60" t="s">
        <v>312</v>
      </c>
      <c r="E63" s="27" t="s">
        <v>268</v>
      </c>
      <c r="F63" s="60">
        <v>240</v>
      </c>
      <c r="G63" s="31">
        <v>709.9</v>
      </c>
      <c r="H63" s="57">
        <v>709.9</v>
      </c>
      <c r="I63" s="76">
        <f t="shared" si="0"/>
        <v>100</v>
      </c>
    </row>
    <row r="64" spans="1:9" ht="31.5">
      <c r="A64" s="25" t="s">
        <v>430</v>
      </c>
      <c r="B64" s="56"/>
      <c r="C64" s="60" t="s">
        <v>306</v>
      </c>
      <c r="D64" s="60" t="s">
        <v>312</v>
      </c>
      <c r="E64" s="26" t="s">
        <v>158</v>
      </c>
      <c r="F64" s="60"/>
      <c r="G64" s="23">
        <f t="shared" ref="G64:H66" si="4">SUM(G65)</f>
        <v>3517</v>
      </c>
      <c r="H64" s="23">
        <f t="shared" si="4"/>
        <v>3517</v>
      </c>
      <c r="I64" s="76">
        <f t="shared" si="0"/>
        <v>100</v>
      </c>
    </row>
    <row r="65" spans="1:9" ht="15.75">
      <c r="A65" s="25" t="s">
        <v>8</v>
      </c>
      <c r="B65" s="56"/>
      <c r="C65" s="60" t="s">
        <v>306</v>
      </c>
      <c r="D65" s="60" t="s">
        <v>312</v>
      </c>
      <c r="E65" s="27" t="s">
        <v>166</v>
      </c>
      <c r="F65" s="60"/>
      <c r="G65" s="23">
        <f t="shared" si="4"/>
        <v>3517</v>
      </c>
      <c r="H65" s="23">
        <f t="shared" si="4"/>
        <v>3517</v>
      </c>
      <c r="I65" s="76">
        <f t="shared" si="0"/>
        <v>100</v>
      </c>
    </row>
    <row r="66" spans="1:9" ht="63">
      <c r="A66" s="24" t="s">
        <v>133</v>
      </c>
      <c r="B66" s="56"/>
      <c r="C66" s="60" t="s">
        <v>306</v>
      </c>
      <c r="D66" s="60" t="s">
        <v>312</v>
      </c>
      <c r="E66" s="27" t="s">
        <v>181</v>
      </c>
      <c r="F66" s="60"/>
      <c r="G66" s="23">
        <f t="shared" si="4"/>
        <v>3517</v>
      </c>
      <c r="H66" s="23">
        <f t="shared" si="4"/>
        <v>3517</v>
      </c>
      <c r="I66" s="76">
        <f t="shared" si="0"/>
        <v>100</v>
      </c>
    </row>
    <row r="67" spans="1:9" ht="47.25" customHeight="1">
      <c r="A67" s="37" t="s">
        <v>218</v>
      </c>
      <c r="B67" s="56"/>
      <c r="C67" s="60" t="s">
        <v>306</v>
      </c>
      <c r="D67" s="60" t="s">
        <v>312</v>
      </c>
      <c r="E67" s="27" t="s">
        <v>276</v>
      </c>
      <c r="F67" s="60"/>
      <c r="G67" s="23">
        <f>SUM(G68,G71)</f>
        <v>3517</v>
      </c>
      <c r="H67" s="23">
        <f>SUM(H68,H71)</f>
        <v>3517</v>
      </c>
      <c r="I67" s="76">
        <f t="shared" si="0"/>
        <v>100</v>
      </c>
    </row>
    <row r="68" spans="1:9" s="14" customFormat="1" ht="63">
      <c r="A68" s="25" t="s">
        <v>309</v>
      </c>
      <c r="B68" s="60"/>
      <c r="C68" s="60" t="s">
        <v>306</v>
      </c>
      <c r="D68" s="60" t="s">
        <v>312</v>
      </c>
      <c r="E68" s="27" t="s">
        <v>276</v>
      </c>
      <c r="F68" s="60">
        <v>100</v>
      </c>
      <c r="G68" s="23">
        <f>SUM(G69)</f>
        <v>2966.66</v>
      </c>
      <c r="H68" s="23">
        <f>SUM(H69)</f>
        <v>2966.6619999999998</v>
      </c>
      <c r="I68" s="76">
        <f t="shared" si="0"/>
        <v>100.00006741588183</v>
      </c>
    </row>
    <row r="69" spans="1:9" s="14" customFormat="1" ht="31.5">
      <c r="A69" s="25" t="s">
        <v>310</v>
      </c>
      <c r="B69" s="60"/>
      <c r="C69" s="60" t="s">
        <v>306</v>
      </c>
      <c r="D69" s="60" t="s">
        <v>312</v>
      </c>
      <c r="E69" s="27" t="s">
        <v>276</v>
      </c>
      <c r="F69" s="60">
        <v>120</v>
      </c>
      <c r="G69" s="23">
        <v>2966.66</v>
      </c>
      <c r="H69" s="57">
        <v>2966.6619999999998</v>
      </c>
      <c r="I69" s="76">
        <f t="shared" si="0"/>
        <v>100.00006741588183</v>
      </c>
    </row>
    <row r="70" spans="1:9" s="14" customFormat="1" ht="15.75">
      <c r="A70" s="25" t="s">
        <v>317</v>
      </c>
      <c r="B70" s="60"/>
      <c r="C70" s="60" t="s">
        <v>306</v>
      </c>
      <c r="D70" s="60" t="s">
        <v>312</v>
      </c>
      <c r="E70" s="27" t="s">
        <v>276</v>
      </c>
      <c r="F70" s="60">
        <v>120</v>
      </c>
      <c r="G70" s="23">
        <v>2966.66</v>
      </c>
      <c r="H70" s="57">
        <v>2966.6619999999998</v>
      </c>
      <c r="I70" s="76">
        <f t="shared" si="0"/>
        <v>100.00006741588183</v>
      </c>
    </row>
    <row r="71" spans="1:9" s="14" customFormat="1" ht="31.5">
      <c r="A71" s="25" t="s">
        <v>416</v>
      </c>
      <c r="B71" s="60"/>
      <c r="C71" s="60" t="s">
        <v>306</v>
      </c>
      <c r="D71" s="60" t="s">
        <v>312</v>
      </c>
      <c r="E71" s="27" t="s">
        <v>276</v>
      </c>
      <c r="F71" s="60">
        <v>200</v>
      </c>
      <c r="G71" s="31">
        <f>SUM(G72)</f>
        <v>550.34</v>
      </c>
      <c r="H71" s="31">
        <f>SUM(H72)</f>
        <v>550.33799999999997</v>
      </c>
      <c r="I71" s="76">
        <f t="shared" si="0"/>
        <v>99.999636588290869</v>
      </c>
    </row>
    <row r="72" spans="1:9" s="14" customFormat="1" ht="31.5">
      <c r="A72" s="25" t="s">
        <v>313</v>
      </c>
      <c r="B72" s="60"/>
      <c r="C72" s="60" t="s">
        <v>306</v>
      </c>
      <c r="D72" s="60" t="s">
        <v>312</v>
      </c>
      <c r="E72" s="27" t="s">
        <v>276</v>
      </c>
      <c r="F72" s="60">
        <v>240</v>
      </c>
      <c r="G72" s="31">
        <v>550.34</v>
      </c>
      <c r="H72" s="57">
        <v>550.33799999999997</v>
      </c>
      <c r="I72" s="76">
        <f t="shared" si="0"/>
        <v>99.999636588290869</v>
      </c>
    </row>
    <row r="73" spans="1:9" s="14" customFormat="1" ht="15.75">
      <c r="A73" s="25" t="s">
        <v>317</v>
      </c>
      <c r="B73" s="60"/>
      <c r="C73" s="60" t="s">
        <v>306</v>
      </c>
      <c r="D73" s="60" t="s">
        <v>312</v>
      </c>
      <c r="E73" s="27" t="s">
        <v>276</v>
      </c>
      <c r="F73" s="60">
        <v>240</v>
      </c>
      <c r="G73" s="31">
        <v>550.34</v>
      </c>
      <c r="H73" s="57">
        <v>550.33799999999997</v>
      </c>
      <c r="I73" s="76">
        <f t="shared" si="0"/>
        <v>99.999636588290869</v>
      </c>
    </row>
    <row r="74" spans="1:9" ht="48" customHeight="1">
      <c r="A74" s="25" t="s">
        <v>431</v>
      </c>
      <c r="B74" s="60"/>
      <c r="C74" s="60" t="s">
        <v>306</v>
      </c>
      <c r="D74" s="60" t="s">
        <v>312</v>
      </c>
      <c r="E74" s="26" t="s">
        <v>286</v>
      </c>
      <c r="F74" s="60"/>
      <c r="G74" s="23">
        <f>SUM(G75,G88,G92,)</f>
        <v>21336.899999999998</v>
      </c>
      <c r="H74" s="23">
        <f>SUM(H75,H88,H92,)</f>
        <v>21336.898649999999</v>
      </c>
      <c r="I74" s="76">
        <f t="shared" si="0"/>
        <v>99.999993672932803</v>
      </c>
    </row>
    <row r="75" spans="1:9" ht="96.75" customHeight="1">
      <c r="A75" s="33" t="s">
        <v>469</v>
      </c>
      <c r="B75" s="60"/>
      <c r="C75" s="60" t="s">
        <v>306</v>
      </c>
      <c r="D75" s="60" t="s">
        <v>312</v>
      </c>
      <c r="E75" s="27" t="s">
        <v>506</v>
      </c>
      <c r="F75" s="60"/>
      <c r="G75" s="23">
        <f>SUM(G76,G79,G82,G85,)</f>
        <v>20098</v>
      </c>
      <c r="H75" s="23">
        <f>SUM(H76,H79,H82,H85,)</f>
        <v>20097.998650000001</v>
      </c>
      <c r="I75" s="76">
        <f t="shared" si="0"/>
        <v>99.999993282913735</v>
      </c>
    </row>
    <row r="76" spans="1:9" ht="81.75" customHeight="1">
      <c r="A76" s="33" t="s">
        <v>470</v>
      </c>
      <c r="B76" s="27"/>
      <c r="C76" s="60" t="s">
        <v>306</v>
      </c>
      <c r="D76" s="60" t="s">
        <v>312</v>
      </c>
      <c r="E76" s="27" t="s">
        <v>507</v>
      </c>
      <c r="F76" s="60"/>
      <c r="G76" s="23">
        <f>SUM(G77)</f>
        <v>2013.8</v>
      </c>
      <c r="H76" s="23">
        <f>SUM(H77)</f>
        <v>2013.8004000000001</v>
      </c>
      <c r="I76" s="76">
        <f t="shared" ref="I76:I139" si="5">SUM(H76/G76*100)</f>
        <v>100.00001986294569</v>
      </c>
    </row>
    <row r="77" spans="1:9" ht="31.5">
      <c r="A77" s="25" t="s">
        <v>416</v>
      </c>
      <c r="B77" s="60"/>
      <c r="C77" s="60" t="s">
        <v>306</v>
      </c>
      <c r="D77" s="60" t="s">
        <v>312</v>
      </c>
      <c r="E77" s="27" t="s">
        <v>507</v>
      </c>
      <c r="F77" s="60">
        <v>200</v>
      </c>
      <c r="G77" s="23">
        <f>SUM(G78)</f>
        <v>2013.8</v>
      </c>
      <c r="H77" s="23">
        <f>SUM(H78)</f>
        <v>2013.8004000000001</v>
      </c>
      <c r="I77" s="76">
        <f t="shared" si="5"/>
        <v>100.00001986294569</v>
      </c>
    </row>
    <row r="78" spans="1:9" ht="31.5">
      <c r="A78" s="25" t="s">
        <v>313</v>
      </c>
      <c r="B78" s="60"/>
      <c r="C78" s="60" t="s">
        <v>306</v>
      </c>
      <c r="D78" s="60" t="s">
        <v>312</v>
      </c>
      <c r="E78" s="27" t="s">
        <v>507</v>
      </c>
      <c r="F78" s="60">
        <v>240</v>
      </c>
      <c r="G78" s="23">
        <v>2013.8</v>
      </c>
      <c r="H78" s="57">
        <v>2013.8004000000001</v>
      </c>
      <c r="I78" s="76">
        <f t="shared" si="5"/>
        <v>100.00001986294569</v>
      </c>
    </row>
    <row r="79" spans="1:9" ht="68.25" customHeight="1">
      <c r="A79" s="33" t="s">
        <v>471</v>
      </c>
      <c r="B79" s="27"/>
      <c r="C79" s="60" t="s">
        <v>306</v>
      </c>
      <c r="D79" s="60" t="s">
        <v>312</v>
      </c>
      <c r="E79" s="27" t="s">
        <v>508</v>
      </c>
      <c r="F79" s="65"/>
      <c r="G79" s="23">
        <f>SUM(G80)</f>
        <v>17280</v>
      </c>
      <c r="H79" s="23">
        <f>SUM(H80)</f>
        <v>17280</v>
      </c>
      <c r="I79" s="76">
        <f t="shared" si="5"/>
        <v>100</v>
      </c>
    </row>
    <row r="80" spans="1:9" ht="31.5">
      <c r="A80" s="25" t="s">
        <v>416</v>
      </c>
      <c r="B80" s="60"/>
      <c r="C80" s="60" t="s">
        <v>306</v>
      </c>
      <c r="D80" s="60" t="s">
        <v>312</v>
      </c>
      <c r="E80" s="27" t="s">
        <v>508</v>
      </c>
      <c r="F80" s="60">
        <v>200</v>
      </c>
      <c r="G80" s="23">
        <f>SUM(G81)</f>
        <v>17280</v>
      </c>
      <c r="H80" s="23">
        <f>SUM(H81)</f>
        <v>17280</v>
      </c>
      <c r="I80" s="76">
        <f t="shared" si="5"/>
        <v>100</v>
      </c>
    </row>
    <row r="81" spans="1:9" ht="31.5">
      <c r="A81" s="25" t="s">
        <v>313</v>
      </c>
      <c r="B81" s="60"/>
      <c r="C81" s="60" t="s">
        <v>306</v>
      </c>
      <c r="D81" s="60" t="s">
        <v>312</v>
      </c>
      <c r="E81" s="27" t="s">
        <v>508</v>
      </c>
      <c r="F81" s="60">
        <v>240</v>
      </c>
      <c r="G81" s="23">
        <v>17280</v>
      </c>
      <c r="H81" s="57">
        <v>17280</v>
      </c>
      <c r="I81" s="76">
        <f t="shared" si="5"/>
        <v>100</v>
      </c>
    </row>
    <row r="82" spans="1:9" s="14" customFormat="1" ht="63">
      <c r="A82" s="25" t="s">
        <v>775</v>
      </c>
      <c r="B82" s="60"/>
      <c r="C82" s="60" t="s">
        <v>306</v>
      </c>
      <c r="D82" s="60" t="s">
        <v>312</v>
      </c>
      <c r="E82" s="27" t="s">
        <v>776</v>
      </c>
      <c r="F82" s="60"/>
      <c r="G82" s="23">
        <f>SUM(G83)</f>
        <v>20</v>
      </c>
      <c r="H82" s="23">
        <f>SUM(H83)</f>
        <v>20</v>
      </c>
      <c r="I82" s="76">
        <f t="shared" si="5"/>
        <v>100</v>
      </c>
    </row>
    <row r="83" spans="1:9" s="14" customFormat="1" ht="31.5">
      <c r="A83" s="25" t="s">
        <v>416</v>
      </c>
      <c r="B83" s="60"/>
      <c r="C83" s="60" t="s">
        <v>306</v>
      </c>
      <c r="D83" s="60" t="s">
        <v>312</v>
      </c>
      <c r="E83" s="27" t="s">
        <v>776</v>
      </c>
      <c r="F83" s="60">
        <v>200</v>
      </c>
      <c r="G83" s="23">
        <f>SUM(G84)</f>
        <v>20</v>
      </c>
      <c r="H83" s="23">
        <f>SUM(H84)</f>
        <v>20</v>
      </c>
      <c r="I83" s="76">
        <f t="shared" si="5"/>
        <v>100</v>
      </c>
    </row>
    <row r="84" spans="1:9" s="14" customFormat="1" ht="31.5">
      <c r="A84" s="25" t="s">
        <v>313</v>
      </c>
      <c r="B84" s="60"/>
      <c r="C84" s="60" t="s">
        <v>306</v>
      </c>
      <c r="D84" s="60" t="s">
        <v>312</v>
      </c>
      <c r="E84" s="27" t="s">
        <v>776</v>
      </c>
      <c r="F84" s="60">
        <v>240</v>
      </c>
      <c r="G84" s="23">
        <v>20</v>
      </c>
      <c r="H84" s="57">
        <v>20</v>
      </c>
      <c r="I84" s="76">
        <f t="shared" si="5"/>
        <v>100</v>
      </c>
    </row>
    <row r="85" spans="1:9" ht="51" customHeight="1">
      <c r="A85" s="33" t="s">
        <v>473</v>
      </c>
      <c r="B85" s="27"/>
      <c r="C85" s="60" t="s">
        <v>306</v>
      </c>
      <c r="D85" s="60" t="s">
        <v>312</v>
      </c>
      <c r="E85" s="27" t="s">
        <v>509</v>
      </c>
      <c r="F85" s="60"/>
      <c r="G85" s="23">
        <f>SUM(G86)</f>
        <v>784.2</v>
      </c>
      <c r="H85" s="23">
        <f>SUM(H86)</f>
        <v>784.19825000000003</v>
      </c>
      <c r="I85" s="76">
        <f t="shared" si="5"/>
        <v>99.999776842642191</v>
      </c>
    </row>
    <row r="86" spans="1:9" ht="31.5">
      <c r="A86" s="25" t="s">
        <v>416</v>
      </c>
      <c r="B86" s="60"/>
      <c r="C86" s="60" t="s">
        <v>306</v>
      </c>
      <c r="D86" s="60" t="s">
        <v>312</v>
      </c>
      <c r="E86" s="27" t="s">
        <v>509</v>
      </c>
      <c r="F86" s="60">
        <v>200</v>
      </c>
      <c r="G86" s="23">
        <f>SUM(G87)</f>
        <v>784.2</v>
      </c>
      <c r="H86" s="23">
        <f>SUM(H87)</f>
        <v>784.19825000000003</v>
      </c>
      <c r="I86" s="76">
        <f t="shared" si="5"/>
        <v>99.999776842642191</v>
      </c>
    </row>
    <row r="87" spans="1:9" ht="31.5">
      <c r="A87" s="25" t="s">
        <v>313</v>
      </c>
      <c r="B87" s="60"/>
      <c r="C87" s="60" t="s">
        <v>306</v>
      </c>
      <c r="D87" s="60" t="s">
        <v>312</v>
      </c>
      <c r="E87" s="27" t="s">
        <v>509</v>
      </c>
      <c r="F87" s="60">
        <v>240</v>
      </c>
      <c r="G87" s="23">
        <v>784.2</v>
      </c>
      <c r="H87" s="57">
        <v>784.19825000000003</v>
      </c>
      <c r="I87" s="76">
        <f t="shared" si="5"/>
        <v>99.999776842642191</v>
      </c>
    </row>
    <row r="88" spans="1:9" s="14" customFormat="1" ht="130.5" customHeight="1">
      <c r="A88" s="33" t="s">
        <v>474</v>
      </c>
      <c r="B88" s="27"/>
      <c r="C88" s="60" t="s">
        <v>306</v>
      </c>
      <c r="D88" s="60" t="s">
        <v>312</v>
      </c>
      <c r="E88" s="27" t="s">
        <v>510</v>
      </c>
      <c r="F88" s="60"/>
      <c r="G88" s="23">
        <f t="shared" ref="G88:H90" si="6">SUM(G89)</f>
        <v>654.79999999999995</v>
      </c>
      <c r="H88" s="23">
        <f t="shared" si="6"/>
        <v>654.79999999999995</v>
      </c>
      <c r="I88" s="76">
        <f t="shared" si="5"/>
        <v>100</v>
      </c>
    </row>
    <row r="89" spans="1:9" s="14" customFormat="1" ht="114" customHeight="1">
      <c r="A89" s="33" t="s">
        <v>533</v>
      </c>
      <c r="B89" s="27"/>
      <c r="C89" s="60" t="s">
        <v>306</v>
      </c>
      <c r="D89" s="60" t="s">
        <v>312</v>
      </c>
      <c r="E89" s="27" t="s">
        <v>511</v>
      </c>
      <c r="F89" s="60"/>
      <c r="G89" s="23">
        <f t="shared" si="6"/>
        <v>654.79999999999995</v>
      </c>
      <c r="H89" s="23">
        <f t="shared" si="6"/>
        <v>654.79999999999995</v>
      </c>
      <c r="I89" s="76">
        <f t="shared" si="5"/>
        <v>100</v>
      </c>
    </row>
    <row r="90" spans="1:9" s="14" customFormat="1" ht="31.5">
      <c r="A90" s="25" t="s">
        <v>416</v>
      </c>
      <c r="B90" s="60"/>
      <c r="C90" s="60" t="s">
        <v>306</v>
      </c>
      <c r="D90" s="60" t="s">
        <v>312</v>
      </c>
      <c r="E90" s="27" t="s">
        <v>511</v>
      </c>
      <c r="F90" s="60">
        <v>200</v>
      </c>
      <c r="G90" s="23">
        <f t="shared" si="6"/>
        <v>654.79999999999995</v>
      </c>
      <c r="H90" s="23">
        <f t="shared" si="6"/>
        <v>654.79999999999995</v>
      </c>
      <c r="I90" s="76">
        <f t="shared" si="5"/>
        <v>100</v>
      </c>
    </row>
    <row r="91" spans="1:9" s="14" customFormat="1" ht="31.5">
      <c r="A91" s="25" t="s">
        <v>313</v>
      </c>
      <c r="B91" s="60"/>
      <c r="C91" s="60" t="s">
        <v>306</v>
      </c>
      <c r="D91" s="60" t="s">
        <v>312</v>
      </c>
      <c r="E91" s="27" t="s">
        <v>511</v>
      </c>
      <c r="F91" s="60">
        <v>240</v>
      </c>
      <c r="G91" s="30">
        <v>654.79999999999995</v>
      </c>
      <c r="H91" s="30">
        <v>654.79999999999995</v>
      </c>
      <c r="I91" s="76">
        <f t="shared" si="5"/>
        <v>100</v>
      </c>
    </row>
    <row r="92" spans="1:9" s="14" customFormat="1" ht="67.5" customHeight="1">
      <c r="A92" s="33" t="s">
        <v>475</v>
      </c>
      <c r="B92" s="27"/>
      <c r="C92" s="60" t="s">
        <v>306</v>
      </c>
      <c r="D92" s="60" t="s">
        <v>312</v>
      </c>
      <c r="E92" s="27" t="s">
        <v>512</v>
      </c>
      <c r="F92" s="60"/>
      <c r="G92" s="23">
        <f t="shared" ref="G92:H94" si="7">SUM(G93)</f>
        <v>584.1</v>
      </c>
      <c r="H92" s="23">
        <f t="shared" si="7"/>
        <v>584.1</v>
      </c>
      <c r="I92" s="76">
        <f t="shared" si="5"/>
        <v>100</v>
      </c>
    </row>
    <row r="93" spans="1:9" s="14" customFormat="1" ht="63">
      <c r="A93" s="33" t="s">
        <v>476</v>
      </c>
      <c r="B93" s="27"/>
      <c r="C93" s="60" t="s">
        <v>306</v>
      </c>
      <c r="D93" s="60" t="s">
        <v>312</v>
      </c>
      <c r="E93" s="27" t="s">
        <v>513</v>
      </c>
      <c r="F93" s="60"/>
      <c r="G93" s="23">
        <f t="shared" si="7"/>
        <v>584.1</v>
      </c>
      <c r="H93" s="23">
        <f t="shared" si="7"/>
        <v>584.1</v>
      </c>
      <c r="I93" s="76">
        <f t="shared" si="5"/>
        <v>100</v>
      </c>
    </row>
    <row r="94" spans="1:9" s="14" customFormat="1" ht="31.5">
      <c r="A94" s="25" t="s">
        <v>416</v>
      </c>
      <c r="B94" s="60"/>
      <c r="C94" s="60" t="s">
        <v>306</v>
      </c>
      <c r="D94" s="60" t="s">
        <v>312</v>
      </c>
      <c r="E94" s="27" t="s">
        <v>513</v>
      </c>
      <c r="F94" s="60">
        <v>200</v>
      </c>
      <c r="G94" s="23">
        <f t="shared" si="7"/>
        <v>584.1</v>
      </c>
      <c r="H94" s="23">
        <f t="shared" si="7"/>
        <v>584.1</v>
      </c>
      <c r="I94" s="76">
        <f t="shared" si="5"/>
        <v>100</v>
      </c>
    </row>
    <row r="95" spans="1:9" s="14" customFormat="1" ht="31.5">
      <c r="A95" s="25" t="s">
        <v>313</v>
      </c>
      <c r="B95" s="60"/>
      <c r="C95" s="60" t="s">
        <v>306</v>
      </c>
      <c r="D95" s="60" t="s">
        <v>312</v>
      </c>
      <c r="E95" s="27" t="s">
        <v>513</v>
      </c>
      <c r="F95" s="60">
        <v>240</v>
      </c>
      <c r="G95" s="23">
        <v>584.1</v>
      </c>
      <c r="H95" s="23">
        <v>584.1</v>
      </c>
      <c r="I95" s="76">
        <f t="shared" si="5"/>
        <v>100</v>
      </c>
    </row>
    <row r="96" spans="1:9" ht="15.75">
      <c r="A96" s="25" t="s">
        <v>318</v>
      </c>
      <c r="B96" s="60"/>
      <c r="C96" s="60" t="s">
        <v>306</v>
      </c>
      <c r="D96" s="60">
        <v>13</v>
      </c>
      <c r="E96" s="60"/>
      <c r="F96" s="60"/>
      <c r="G96" s="23">
        <f>SUM(G97,G109,G133,G139)</f>
        <v>95803.75</v>
      </c>
      <c r="H96" s="23">
        <f>SUM(H97,H109,H133,H139)</f>
        <v>94203.433399999994</v>
      </c>
      <c r="I96" s="76">
        <f t="shared" si="5"/>
        <v>98.329588768706856</v>
      </c>
    </row>
    <row r="97" spans="1:9" ht="31.5">
      <c r="A97" s="25" t="s">
        <v>424</v>
      </c>
      <c r="B97" s="60"/>
      <c r="C97" s="60" t="s">
        <v>306</v>
      </c>
      <c r="D97" s="60">
        <v>13</v>
      </c>
      <c r="E97" s="26" t="s">
        <v>37</v>
      </c>
      <c r="F97" s="60"/>
      <c r="G97" s="23">
        <f>SUM(G98,G104)</f>
        <v>815.53</v>
      </c>
      <c r="H97" s="23">
        <f>SUM(H98,H104)</f>
        <v>811.59921999999995</v>
      </c>
      <c r="I97" s="76">
        <f t="shared" si="5"/>
        <v>99.518009147425602</v>
      </c>
    </row>
    <row r="98" spans="1:9" ht="32.25" customHeight="1">
      <c r="A98" s="25" t="s">
        <v>443</v>
      </c>
      <c r="B98" s="60"/>
      <c r="C98" s="60" t="s">
        <v>306</v>
      </c>
      <c r="D98" s="60">
        <v>13</v>
      </c>
      <c r="E98" s="27" t="s">
        <v>38</v>
      </c>
      <c r="F98" s="60"/>
      <c r="G98" s="23">
        <f>SUM(G99,)</f>
        <v>597.65</v>
      </c>
      <c r="H98" s="23">
        <f>SUM(H99,)</f>
        <v>593.71921999999995</v>
      </c>
      <c r="I98" s="76">
        <f t="shared" si="5"/>
        <v>99.34229398477369</v>
      </c>
    </row>
    <row r="99" spans="1:9" ht="47.45" customHeight="1">
      <c r="A99" s="25" t="s">
        <v>82</v>
      </c>
      <c r="B99" s="60"/>
      <c r="C99" s="60" t="s">
        <v>306</v>
      </c>
      <c r="D99" s="60">
        <v>13</v>
      </c>
      <c r="E99" s="27" t="s">
        <v>83</v>
      </c>
      <c r="F99" s="60"/>
      <c r="G99" s="23">
        <f t="shared" ref="G99:H102" si="8">SUM(G100)</f>
        <v>597.65</v>
      </c>
      <c r="H99" s="23">
        <f t="shared" si="8"/>
        <v>593.71921999999995</v>
      </c>
      <c r="I99" s="76">
        <f t="shared" si="5"/>
        <v>99.34229398477369</v>
      </c>
    </row>
    <row r="100" spans="1:9" ht="63">
      <c r="A100" s="33" t="s">
        <v>488</v>
      </c>
      <c r="B100" s="60"/>
      <c r="C100" s="60" t="s">
        <v>306</v>
      </c>
      <c r="D100" s="60">
        <v>13</v>
      </c>
      <c r="E100" s="27" t="s">
        <v>88</v>
      </c>
      <c r="F100" s="60"/>
      <c r="G100" s="23">
        <f t="shared" si="8"/>
        <v>597.65</v>
      </c>
      <c r="H100" s="23">
        <f t="shared" si="8"/>
        <v>593.71921999999995</v>
      </c>
      <c r="I100" s="76">
        <f t="shared" si="5"/>
        <v>99.34229398477369</v>
      </c>
    </row>
    <row r="101" spans="1:9" ht="31.5">
      <c r="A101" s="35" t="s">
        <v>319</v>
      </c>
      <c r="B101" s="60"/>
      <c r="C101" s="60" t="s">
        <v>306</v>
      </c>
      <c r="D101" s="60">
        <v>13</v>
      </c>
      <c r="E101" s="27" t="s">
        <v>88</v>
      </c>
      <c r="F101" s="60">
        <v>600</v>
      </c>
      <c r="G101" s="23">
        <f t="shared" si="8"/>
        <v>597.65</v>
      </c>
      <c r="H101" s="23">
        <f t="shared" si="8"/>
        <v>593.71921999999995</v>
      </c>
      <c r="I101" s="76">
        <f t="shared" si="5"/>
        <v>99.34229398477369</v>
      </c>
    </row>
    <row r="102" spans="1:9" ht="15.75">
      <c r="A102" s="35" t="s">
        <v>320</v>
      </c>
      <c r="B102" s="60"/>
      <c r="C102" s="60" t="s">
        <v>306</v>
      </c>
      <c r="D102" s="60">
        <v>13</v>
      </c>
      <c r="E102" s="27" t="s">
        <v>88</v>
      </c>
      <c r="F102" s="60">
        <v>610</v>
      </c>
      <c r="G102" s="23">
        <f t="shared" si="8"/>
        <v>597.65</v>
      </c>
      <c r="H102" s="23">
        <f t="shared" si="8"/>
        <v>593.71921999999995</v>
      </c>
      <c r="I102" s="76">
        <f t="shared" si="5"/>
        <v>99.34229398477369</v>
      </c>
    </row>
    <row r="103" spans="1:9" ht="17.25" customHeight="1">
      <c r="A103" s="35" t="s">
        <v>323</v>
      </c>
      <c r="B103" s="60"/>
      <c r="C103" s="60" t="s">
        <v>306</v>
      </c>
      <c r="D103" s="60">
        <v>13</v>
      </c>
      <c r="E103" s="27" t="s">
        <v>88</v>
      </c>
      <c r="F103" s="65">
        <v>612</v>
      </c>
      <c r="G103" s="23">
        <v>597.65</v>
      </c>
      <c r="H103" s="57">
        <v>593.71921999999995</v>
      </c>
      <c r="I103" s="76">
        <f t="shared" si="5"/>
        <v>99.34229398477369</v>
      </c>
    </row>
    <row r="104" spans="1:9" s="14" customFormat="1" ht="31.5">
      <c r="A104" s="35" t="s">
        <v>637</v>
      </c>
      <c r="B104" s="60"/>
      <c r="C104" s="60" t="s">
        <v>306</v>
      </c>
      <c r="D104" s="60">
        <v>13</v>
      </c>
      <c r="E104" s="26" t="s">
        <v>638</v>
      </c>
      <c r="F104" s="61"/>
      <c r="G104" s="23">
        <f t="shared" ref="G104:H107" si="9">SUM(G105)</f>
        <v>217.88</v>
      </c>
      <c r="H104" s="23">
        <f t="shared" si="9"/>
        <v>217.88</v>
      </c>
      <c r="I104" s="76">
        <f t="shared" si="5"/>
        <v>100</v>
      </c>
    </row>
    <row r="105" spans="1:9" s="14" customFormat="1" ht="31.5">
      <c r="A105" s="35" t="s">
        <v>639</v>
      </c>
      <c r="B105" s="60"/>
      <c r="C105" s="60" t="s">
        <v>306</v>
      </c>
      <c r="D105" s="60">
        <v>13</v>
      </c>
      <c r="E105" s="26" t="s">
        <v>640</v>
      </c>
      <c r="F105" s="60"/>
      <c r="G105" s="23">
        <f t="shared" si="9"/>
        <v>217.88</v>
      </c>
      <c r="H105" s="23">
        <f t="shared" si="9"/>
        <v>217.88</v>
      </c>
      <c r="I105" s="76">
        <f t="shared" si="5"/>
        <v>100</v>
      </c>
    </row>
    <row r="106" spans="1:9" s="14" customFormat="1" ht="31.5">
      <c r="A106" s="35" t="s">
        <v>319</v>
      </c>
      <c r="B106" s="60"/>
      <c r="C106" s="60" t="s">
        <v>306</v>
      </c>
      <c r="D106" s="60">
        <v>13</v>
      </c>
      <c r="E106" s="26" t="s">
        <v>640</v>
      </c>
      <c r="F106" s="66">
        <v>600</v>
      </c>
      <c r="G106" s="23">
        <f t="shared" si="9"/>
        <v>217.88</v>
      </c>
      <c r="H106" s="23">
        <f t="shared" si="9"/>
        <v>217.88</v>
      </c>
      <c r="I106" s="76">
        <f t="shared" si="5"/>
        <v>100</v>
      </c>
    </row>
    <row r="107" spans="1:9" s="14" customFormat="1" ht="15.75">
      <c r="A107" s="35" t="s">
        <v>320</v>
      </c>
      <c r="B107" s="60"/>
      <c r="C107" s="60" t="s">
        <v>306</v>
      </c>
      <c r="D107" s="60">
        <v>13</v>
      </c>
      <c r="E107" s="26" t="s">
        <v>640</v>
      </c>
      <c r="F107" s="65">
        <v>610</v>
      </c>
      <c r="G107" s="23">
        <f t="shared" si="9"/>
        <v>217.88</v>
      </c>
      <c r="H107" s="23">
        <f t="shared" si="9"/>
        <v>217.88</v>
      </c>
      <c r="I107" s="76">
        <f t="shared" si="5"/>
        <v>100</v>
      </c>
    </row>
    <row r="108" spans="1:9" s="14" customFormat="1" ht="15.75">
      <c r="A108" s="35" t="s">
        <v>323</v>
      </c>
      <c r="B108" s="60"/>
      <c r="C108" s="60" t="s">
        <v>306</v>
      </c>
      <c r="D108" s="60">
        <v>13</v>
      </c>
      <c r="E108" s="26" t="s">
        <v>640</v>
      </c>
      <c r="F108" s="65">
        <v>612</v>
      </c>
      <c r="G108" s="23">
        <v>217.88</v>
      </c>
      <c r="H108" s="23">
        <v>217.88</v>
      </c>
      <c r="I108" s="76">
        <f t="shared" si="5"/>
        <v>100</v>
      </c>
    </row>
    <row r="109" spans="1:9" ht="31.5">
      <c r="A109" s="25" t="s">
        <v>420</v>
      </c>
      <c r="B109" s="60"/>
      <c r="C109" s="60" t="s">
        <v>306</v>
      </c>
      <c r="D109" s="60">
        <v>13</v>
      </c>
      <c r="E109" s="26" t="s">
        <v>44</v>
      </c>
      <c r="F109" s="60"/>
      <c r="G109" s="23">
        <f>SUM(G110,G115)</f>
        <v>56610.83</v>
      </c>
      <c r="H109" s="23">
        <f>SUM(H110,H115)</f>
        <v>56025.658009999999</v>
      </c>
      <c r="I109" s="76">
        <f t="shared" si="5"/>
        <v>98.966325012369538</v>
      </c>
    </row>
    <row r="110" spans="1:9" ht="31.5">
      <c r="A110" s="25" t="s">
        <v>421</v>
      </c>
      <c r="B110" s="60"/>
      <c r="C110" s="60" t="s">
        <v>306</v>
      </c>
      <c r="D110" s="60">
        <v>13</v>
      </c>
      <c r="E110" s="27" t="s">
        <v>45</v>
      </c>
      <c r="F110" s="60"/>
      <c r="G110" s="23">
        <f>SUM(G111)</f>
        <v>393.1</v>
      </c>
      <c r="H110" s="23">
        <f>SUM(H111)</f>
        <v>393.09</v>
      </c>
      <c r="I110" s="76">
        <f t="shared" si="5"/>
        <v>99.997456118036112</v>
      </c>
    </row>
    <row r="111" spans="1:9" ht="48" customHeight="1">
      <c r="A111" s="25" t="s">
        <v>103</v>
      </c>
      <c r="B111" s="60"/>
      <c r="C111" s="60" t="s">
        <v>306</v>
      </c>
      <c r="D111" s="60">
        <v>13</v>
      </c>
      <c r="E111" s="27" t="s">
        <v>101</v>
      </c>
      <c r="F111" s="60"/>
      <c r="G111" s="23">
        <f>SUM(G112,)</f>
        <v>393.1</v>
      </c>
      <c r="H111" s="23">
        <f>SUM(H112,)</f>
        <v>393.09</v>
      </c>
      <c r="I111" s="76">
        <f t="shared" si="5"/>
        <v>99.997456118036112</v>
      </c>
    </row>
    <row r="112" spans="1:9" ht="31.5">
      <c r="A112" s="25" t="s">
        <v>10</v>
      </c>
      <c r="B112" s="60"/>
      <c r="C112" s="60" t="s">
        <v>306</v>
      </c>
      <c r="D112" s="60">
        <v>13</v>
      </c>
      <c r="E112" s="27" t="s">
        <v>104</v>
      </c>
      <c r="F112" s="60"/>
      <c r="G112" s="23">
        <f>SUM(G113)</f>
        <v>393.1</v>
      </c>
      <c r="H112" s="23">
        <f>SUM(H113)</f>
        <v>393.09</v>
      </c>
      <c r="I112" s="76">
        <f t="shared" si="5"/>
        <v>99.997456118036112</v>
      </c>
    </row>
    <row r="113" spans="1:9" ht="15.75">
      <c r="A113" s="25" t="s">
        <v>314</v>
      </c>
      <c r="B113" s="60"/>
      <c r="C113" s="60" t="s">
        <v>306</v>
      </c>
      <c r="D113" s="60">
        <v>13</v>
      </c>
      <c r="E113" s="27" t="s">
        <v>104</v>
      </c>
      <c r="F113" s="60">
        <v>800</v>
      </c>
      <c r="G113" s="23">
        <f>SUM(G114,)</f>
        <v>393.1</v>
      </c>
      <c r="H113" s="23">
        <f>SUM(H114,)</f>
        <v>393.09</v>
      </c>
      <c r="I113" s="76">
        <f t="shared" si="5"/>
        <v>99.997456118036112</v>
      </c>
    </row>
    <row r="114" spans="1:9" ht="15.75">
      <c r="A114" s="25" t="s">
        <v>315</v>
      </c>
      <c r="B114" s="60"/>
      <c r="C114" s="60" t="s">
        <v>306</v>
      </c>
      <c r="D114" s="60">
        <v>13</v>
      </c>
      <c r="E114" s="27" t="s">
        <v>104</v>
      </c>
      <c r="F114" s="60">
        <v>850</v>
      </c>
      <c r="G114" s="31">
        <v>393.1</v>
      </c>
      <c r="H114" s="57">
        <v>393.09</v>
      </c>
      <c r="I114" s="76">
        <f t="shared" si="5"/>
        <v>99.997456118036112</v>
      </c>
    </row>
    <row r="115" spans="1:9" ht="31.5">
      <c r="A115" s="25" t="s">
        <v>441</v>
      </c>
      <c r="B115" s="60"/>
      <c r="C115" s="60" t="s">
        <v>306</v>
      </c>
      <c r="D115" s="60">
        <v>13</v>
      </c>
      <c r="E115" s="26" t="s">
        <v>48</v>
      </c>
      <c r="F115" s="65"/>
      <c r="G115" s="23">
        <f>SUM(G116)</f>
        <v>56217.73</v>
      </c>
      <c r="H115" s="23">
        <f>SUM(H116)</f>
        <v>55632.568010000003</v>
      </c>
      <c r="I115" s="76">
        <f t="shared" si="5"/>
        <v>98.959114873546113</v>
      </c>
    </row>
    <row r="116" spans="1:9" ht="32.450000000000003" customHeight="1">
      <c r="A116" s="25" t="s">
        <v>241</v>
      </c>
      <c r="B116" s="60"/>
      <c r="C116" s="60" t="s">
        <v>306</v>
      </c>
      <c r="D116" s="60">
        <v>13</v>
      </c>
      <c r="E116" s="27" t="s">
        <v>108</v>
      </c>
      <c r="F116" s="65"/>
      <c r="G116" s="23">
        <f>SUM(G117,G121,G126)</f>
        <v>56217.73</v>
      </c>
      <c r="H116" s="23">
        <f>SUM(H117,H121,H126)</f>
        <v>55632.568010000003</v>
      </c>
      <c r="I116" s="76">
        <f t="shared" si="5"/>
        <v>98.959114873546113</v>
      </c>
    </row>
    <row r="117" spans="1:9" ht="31.5">
      <c r="A117" s="24" t="s">
        <v>244</v>
      </c>
      <c r="B117" s="60"/>
      <c r="C117" s="60" t="s">
        <v>306</v>
      </c>
      <c r="D117" s="60">
        <v>13</v>
      </c>
      <c r="E117" s="27" t="s">
        <v>432</v>
      </c>
      <c r="F117" s="60"/>
      <c r="G117" s="23">
        <f>SUM(G118)</f>
        <v>30254.3</v>
      </c>
      <c r="H117" s="23">
        <f>SUM(H118)</f>
        <v>29936.880000000001</v>
      </c>
      <c r="I117" s="76">
        <f t="shared" si="5"/>
        <v>98.950826824616669</v>
      </c>
    </row>
    <row r="118" spans="1:9" ht="31.5">
      <c r="A118" s="35" t="s">
        <v>319</v>
      </c>
      <c r="B118" s="60"/>
      <c r="C118" s="60" t="s">
        <v>306</v>
      </c>
      <c r="D118" s="60">
        <v>13</v>
      </c>
      <c r="E118" s="27" t="s">
        <v>432</v>
      </c>
      <c r="F118" s="65">
        <v>600</v>
      </c>
      <c r="G118" s="23">
        <f>SUM(G119)</f>
        <v>30254.3</v>
      </c>
      <c r="H118" s="23">
        <f>SUM(H119)</f>
        <v>29936.880000000001</v>
      </c>
      <c r="I118" s="76">
        <f t="shared" si="5"/>
        <v>98.950826824616669</v>
      </c>
    </row>
    <row r="119" spans="1:9" ht="15.75">
      <c r="A119" s="35" t="s">
        <v>320</v>
      </c>
      <c r="B119" s="60"/>
      <c r="C119" s="60" t="s">
        <v>306</v>
      </c>
      <c r="D119" s="60">
        <v>13</v>
      </c>
      <c r="E119" s="27" t="s">
        <v>432</v>
      </c>
      <c r="F119" s="65">
        <v>610</v>
      </c>
      <c r="G119" s="23">
        <f>SUM(G120,)</f>
        <v>30254.3</v>
      </c>
      <c r="H119" s="23">
        <f>SUM(H120,)</f>
        <v>29936.880000000001</v>
      </c>
      <c r="I119" s="76">
        <f t="shared" si="5"/>
        <v>98.950826824616669</v>
      </c>
    </row>
    <row r="120" spans="1:9" ht="51" customHeight="1">
      <c r="A120" s="35" t="s">
        <v>321</v>
      </c>
      <c r="B120" s="60"/>
      <c r="C120" s="60" t="s">
        <v>306</v>
      </c>
      <c r="D120" s="60">
        <v>13</v>
      </c>
      <c r="E120" s="27" t="s">
        <v>432</v>
      </c>
      <c r="F120" s="65">
        <v>611</v>
      </c>
      <c r="G120" s="23">
        <v>30254.3</v>
      </c>
      <c r="H120" s="57">
        <v>29936.880000000001</v>
      </c>
      <c r="I120" s="76">
        <f t="shared" si="5"/>
        <v>98.950826824616669</v>
      </c>
    </row>
    <row r="121" spans="1:9" ht="19.149999999999999" customHeight="1">
      <c r="A121" s="24" t="s">
        <v>246</v>
      </c>
      <c r="B121" s="60"/>
      <c r="C121" s="60" t="s">
        <v>306</v>
      </c>
      <c r="D121" s="60">
        <v>13</v>
      </c>
      <c r="E121" s="27" t="s">
        <v>433</v>
      </c>
      <c r="F121" s="65"/>
      <c r="G121" s="23">
        <f>SUM(G122,G124,)</f>
        <v>9913.5</v>
      </c>
      <c r="H121" s="23">
        <f>SUM(H122,H124,)</f>
        <v>9762.4614000000001</v>
      </c>
      <c r="I121" s="76">
        <f t="shared" si="5"/>
        <v>98.47643516417007</v>
      </c>
    </row>
    <row r="122" spans="1:9" ht="63">
      <c r="A122" s="25" t="s">
        <v>309</v>
      </c>
      <c r="B122" s="60"/>
      <c r="C122" s="60" t="s">
        <v>306</v>
      </c>
      <c r="D122" s="60">
        <v>13</v>
      </c>
      <c r="E122" s="27" t="s">
        <v>433</v>
      </c>
      <c r="F122" s="60">
        <v>100</v>
      </c>
      <c r="G122" s="23">
        <f>SUM(G123)</f>
        <v>9452.4</v>
      </c>
      <c r="H122" s="23">
        <f>SUM(H123)</f>
        <v>9330.4838999999993</v>
      </c>
      <c r="I122" s="76">
        <f t="shared" si="5"/>
        <v>98.710210105370052</v>
      </c>
    </row>
    <row r="123" spans="1:9" ht="15.75">
      <c r="A123" s="25" t="s">
        <v>322</v>
      </c>
      <c r="B123" s="60"/>
      <c r="C123" s="60" t="s">
        <v>306</v>
      </c>
      <c r="D123" s="60">
        <v>13</v>
      </c>
      <c r="E123" s="27" t="s">
        <v>433</v>
      </c>
      <c r="F123" s="60">
        <v>110</v>
      </c>
      <c r="G123" s="23">
        <v>9452.4</v>
      </c>
      <c r="H123" s="57">
        <v>9330.4838999999993</v>
      </c>
      <c r="I123" s="76">
        <f t="shared" si="5"/>
        <v>98.710210105370052</v>
      </c>
    </row>
    <row r="124" spans="1:9" ht="31.5">
      <c r="A124" s="25" t="s">
        <v>416</v>
      </c>
      <c r="B124" s="60"/>
      <c r="C124" s="60" t="s">
        <v>306</v>
      </c>
      <c r="D124" s="60">
        <v>13</v>
      </c>
      <c r="E124" s="27" t="s">
        <v>433</v>
      </c>
      <c r="F124" s="60">
        <v>200</v>
      </c>
      <c r="G124" s="23">
        <f>SUM(G125)</f>
        <v>461.1</v>
      </c>
      <c r="H124" s="23">
        <f>SUM(H125)</f>
        <v>431.97750000000002</v>
      </c>
      <c r="I124" s="76">
        <f t="shared" si="5"/>
        <v>93.684124918672737</v>
      </c>
    </row>
    <row r="125" spans="1:9" ht="31.5">
      <c r="A125" s="25" t="s">
        <v>313</v>
      </c>
      <c r="B125" s="60"/>
      <c r="C125" s="60" t="s">
        <v>306</v>
      </c>
      <c r="D125" s="60">
        <v>13</v>
      </c>
      <c r="E125" s="27" t="s">
        <v>433</v>
      </c>
      <c r="F125" s="60">
        <v>240</v>
      </c>
      <c r="G125" s="23">
        <v>461.1</v>
      </c>
      <c r="H125" s="57">
        <v>431.97750000000002</v>
      </c>
      <c r="I125" s="76">
        <f t="shared" si="5"/>
        <v>93.684124918672737</v>
      </c>
    </row>
    <row r="126" spans="1:9" ht="49.5" customHeight="1">
      <c r="A126" s="24" t="s">
        <v>245</v>
      </c>
      <c r="B126" s="60"/>
      <c r="C126" s="60" t="s">
        <v>306</v>
      </c>
      <c r="D126" s="60">
        <v>13</v>
      </c>
      <c r="E126" s="27" t="s">
        <v>434</v>
      </c>
      <c r="F126" s="60"/>
      <c r="G126" s="23">
        <f>SUM(G127,G129,G131)</f>
        <v>16049.93</v>
      </c>
      <c r="H126" s="23">
        <f>SUM(H127,H129,H131)</f>
        <v>15933.226609999998</v>
      </c>
      <c r="I126" s="76">
        <f t="shared" si="5"/>
        <v>99.272872903495511</v>
      </c>
    </row>
    <row r="127" spans="1:9" ht="63">
      <c r="A127" s="25" t="s">
        <v>309</v>
      </c>
      <c r="B127" s="60"/>
      <c r="C127" s="60" t="s">
        <v>306</v>
      </c>
      <c r="D127" s="60">
        <v>13</v>
      </c>
      <c r="E127" s="27" t="s">
        <v>434</v>
      </c>
      <c r="F127" s="60">
        <v>100</v>
      </c>
      <c r="G127" s="23">
        <f>SUM(G128)</f>
        <v>15516.2</v>
      </c>
      <c r="H127" s="23">
        <f>SUM(H128)</f>
        <v>15479.046039999999</v>
      </c>
      <c r="I127" s="76">
        <f t="shared" si="5"/>
        <v>99.760547298952048</v>
      </c>
    </row>
    <row r="128" spans="1:9" ht="15.75">
      <c r="A128" s="25" t="s">
        <v>322</v>
      </c>
      <c r="B128" s="60"/>
      <c r="C128" s="60" t="s">
        <v>306</v>
      </c>
      <c r="D128" s="60">
        <v>13</v>
      </c>
      <c r="E128" s="27" t="s">
        <v>434</v>
      </c>
      <c r="F128" s="60">
        <v>110</v>
      </c>
      <c r="G128" s="23">
        <v>15516.2</v>
      </c>
      <c r="H128" s="57">
        <v>15479.046039999999</v>
      </c>
      <c r="I128" s="76">
        <f t="shared" si="5"/>
        <v>99.760547298952048</v>
      </c>
    </row>
    <row r="129" spans="1:9" ht="31.5">
      <c r="A129" s="25" t="s">
        <v>416</v>
      </c>
      <c r="B129" s="60"/>
      <c r="C129" s="60" t="s">
        <v>306</v>
      </c>
      <c r="D129" s="60">
        <v>13</v>
      </c>
      <c r="E129" s="27" t="s">
        <v>434</v>
      </c>
      <c r="F129" s="60">
        <v>200</v>
      </c>
      <c r="G129" s="23">
        <f>SUM(G130)</f>
        <v>532.73</v>
      </c>
      <c r="H129" s="23">
        <f>SUM(H130)</f>
        <v>453.38056999999998</v>
      </c>
      <c r="I129" s="76">
        <f t="shared" si="5"/>
        <v>85.105132055637938</v>
      </c>
    </row>
    <row r="130" spans="1:9" ht="31.5">
      <c r="A130" s="25" t="s">
        <v>313</v>
      </c>
      <c r="B130" s="60"/>
      <c r="C130" s="60" t="s">
        <v>306</v>
      </c>
      <c r="D130" s="60">
        <v>13</v>
      </c>
      <c r="E130" s="27" t="s">
        <v>434</v>
      </c>
      <c r="F130" s="60">
        <v>240</v>
      </c>
      <c r="G130" s="23">
        <v>532.73</v>
      </c>
      <c r="H130" s="57">
        <v>453.38056999999998</v>
      </c>
      <c r="I130" s="76">
        <f t="shared" si="5"/>
        <v>85.105132055637938</v>
      </c>
    </row>
    <row r="131" spans="1:9" s="14" customFormat="1" ht="15.75">
      <c r="A131" s="25" t="s">
        <v>314</v>
      </c>
      <c r="B131" s="60"/>
      <c r="C131" s="60" t="s">
        <v>306</v>
      </c>
      <c r="D131" s="60">
        <v>13</v>
      </c>
      <c r="E131" s="27" t="s">
        <v>434</v>
      </c>
      <c r="F131" s="60">
        <v>800</v>
      </c>
      <c r="G131" s="23">
        <f>SUM(G132)</f>
        <v>1</v>
      </c>
      <c r="H131" s="23">
        <f>SUM(H132)</f>
        <v>0.8</v>
      </c>
      <c r="I131" s="76">
        <f t="shared" si="5"/>
        <v>80</v>
      </c>
    </row>
    <row r="132" spans="1:9" s="14" customFormat="1" ht="15.75">
      <c r="A132" s="25" t="s">
        <v>315</v>
      </c>
      <c r="B132" s="60"/>
      <c r="C132" s="60" t="s">
        <v>306</v>
      </c>
      <c r="D132" s="60">
        <v>13</v>
      </c>
      <c r="E132" s="27" t="s">
        <v>434</v>
      </c>
      <c r="F132" s="60">
        <v>850</v>
      </c>
      <c r="G132" s="23">
        <v>1</v>
      </c>
      <c r="H132" s="57">
        <v>0.8</v>
      </c>
      <c r="I132" s="76">
        <f t="shared" si="5"/>
        <v>80</v>
      </c>
    </row>
    <row r="133" spans="1:9" s="14" customFormat="1" ht="48" customHeight="1">
      <c r="A133" s="25" t="s">
        <v>431</v>
      </c>
      <c r="B133" s="34"/>
      <c r="C133" s="60" t="s">
        <v>306</v>
      </c>
      <c r="D133" s="60">
        <v>13</v>
      </c>
      <c r="E133" s="26" t="s">
        <v>286</v>
      </c>
      <c r="F133" s="60"/>
      <c r="G133" s="23">
        <f t="shared" ref="G133:H137" si="10">SUM(G134)</f>
        <v>1408.28</v>
      </c>
      <c r="H133" s="23">
        <f t="shared" si="10"/>
        <v>1408.28</v>
      </c>
      <c r="I133" s="76">
        <f t="shared" si="5"/>
        <v>100</v>
      </c>
    </row>
    <row r="134" spans="1:9" s="14" customFormat="1" ht="96" customHeight="1">
      <c r="A134" s="33" t="s">
        <v>469</v>
      </c>
      <c r="B134" s="27"/>
      <c r="C134" s="60" t="s">
        <v>306</v>
      </c>
      <c r="D134" s="60">
        <v>13</v>
      </c>
      <c r="E134" s="27" t="s">
        <v>506</v>
      </c>
      <c r="F134" s="60"/>
      <c r="G134" s="23">
        <f t="shared" si="10"/>
        <v>1408.28</v>
      </c>
      <c r="H134" s="23">
        <f t="shared" si="10"/>
        <v>1408.28</v>
      </c>
      <c r="I134" s="76">
        <f t="shared" si="5"/>
        <v>100</v>
      </c>
    </row>
    <row r="135" spans="1:9" s="14" customFormat="1" ht="63">
      <c r="A135" s="33" t="s">
        <v>472</v>
      </c>
      <c r="B135" s="27"/>
      <c r="C135" s="60" t="s">
        <v>306</v>
      </c>
      <c r="D135" s="60">
        <v>13</v>
      </c>
      <c r="E135" s="27" t="s">
        <v>514</v>
      </c>
      <c r="F135" s="60"/>
      <c r="G135" s="23">
        <f t="shared" si="10"/>
        <v>1408.28</v>
      </c>
      <c r="H135" s="23">
        <f t="shared" si="10"/>
        <v>1408.28</v>
      </c>
      <c r="I135" s="76">
        <f t="shared" si="5"/>
        <v>100</v>
      </c>
    </row>
    <row r="136" spans="1:9" s="14" customFormat="1" ht="31.5">
      <c r="A136" s="35" t="s">
        <v>319</v>
      </c>
      <c r="B136" s="60"/>
      <c r="C136" s="60" t="s">
        <v>306</v>
      </c>
      <c r="D136" s="60">
        <v>13</v>
      </c>
      <c r="E136" s="27" t="s">
        <v>514</v>
      </c>
      <c r="F136" s="65">
        <v>600</v>
      </c>
      <c r="G136" s="23">
        <f t="shared" si="10"/>
        <v>1408.28</v>
      </c>
      <c r="H136" s="23">
        <f t="shared" si="10"/>
        <v>1408.28</v>
      </c>
      <c r="I136" s="76">
        <f t="shared" si="5"/>
        <v>100</v>
      </c>
    </row>
    <row r="137" spans="1:9" s="14" customFormat="1" ht="15.75">
      <c r="A137" s="35" t="s">
        <v>320</v>
      </c>
      <c r="B137" s="60"/>
      <c r="C137" s="60" t="s">
        <v>306</v>
      </c>
      <c r="D137" s="60">
        <v>13</v>
      </c>
      <c r="E137" s="27" t="s">
        <v>514</v>
      </c>
      <c r="F137" s="65">
        <v>610</v>
      </c>
      <c r="G137" s="23">
        <f t="shared" si="10"/>
        <v>1408.28</v>
      </c>
      <c r="H137" s="23">
        <f t="shared" si="10"/>
        <v>1408.28</v>
      </c>
      <c r="I137" s="76">
        <f t="shared" si="5"/>
        <v>100</v>
      </c>
    </row>
    <row r="138" spans="1:9" s="14" customFormat="1" ht="46.5" customHeight="1">
      <c r="A138" s="35" t="s">
        <v>321</v>
      </c>
      <c r="B138" s="60"/>
      <c r="C138" s="60" t="s">
        <v>306</v>
      </c>
      <c r="D138" s="60">
        <v>13</v>
      </c>
      <c r="E138" s="27" t="s">
        <v>514</v>
      </c>
      <c r="F138" s="65">
        <v>611</v>
      </c>
      <c r="G138" s="23">
        <v>1408.28</v>
      </c>
      <c r="H138" s="57">
        <v>1408.28</v>
      </c>
      <c r="I138" s="76">
        <f t="shared" si="5"/>
        <v>100</v>
      </c>
    </row>
    <row r="139" spans="1:9" ht="63">
      <c r="A139" s="25" t="s">
        <v>578</v>
      </c>
      <c r="B139" s="26"/>
      <c r="C139" s="60" t="s">
        <v>306</v>
      </c>
      <c r="D139" s="60">
        <v>13</v>
      </c>
      <c r="E139" s="26" t="s">
        <v>436</v>
      </c>
      <c r="F139" s="60"/>
      <c r="G139" s="31">
        <f>SUM(G140,G147)</f>
        <v>36969.11</v>
      </c>
      <c r="H139" s="31">
        <f>SUM(H140,H147)</f>
        <v>35957.89617</v>
      </c>
      <c r="I139" s="76">
        <f t="shared" si="5"/>
        <v>97.264706047832902</v>
      </c>
    </row>
    <row r="140" spans="1:9" ht="66.75" customHeight="1">
      <c r="A140" s="25" t="s">
        <v>579</v>
      </c>
      <c r="B140" s="60"/>
      <c r="C140" s="60" t="s">
        <v>306</v>
      </c>
      <c r="D140" s="60">
        <v>13</v>
      </c>
      <c r="E140" s="27" t="s">
        <v>517</v>
      </c>
      <c r="F140" s="60"/>
      <c r="G140" s="23">
        <f>SUM(G141)</f>
        <v>1284.07</v>
      </c>
      <c r="H140" s="23">
        <f>SUM(H141)</f>
        <v>1284.07</v>
      </c>
      <c r="I140" s="76">
        <f t="shared" ref="I140:I203" si="11">SUM(H140/G140*100)</f>
        <v>100</v>
      </c>
    </row>
    <row r="141" spans="1:9" ht="63.6" customHeight="1">
      <c r="A141" s="35" t="s">
        <v>505</v>
      </c>
      <c r="B141" s="60"/>
      <c r="C141" s="60" t="s">
        <v>306</v>
      </c>
      <c r="D141" s="60">
        <v>13</v>
      </c>
      <c r="E141" s="27" t="s">
        <v>518</v>
      </c>
      <c r="F141" s="60"/>
      <c r="G141" s="23">
        <f>SUM(G142)</f>
        <v>1284.07</v>
      </c>
      <c r="H141" s="23">
        <f>SUM(H142)</f>
        <v>1284.07</v>
      </c>
      <c r="I141" s="76">
        <f t="shared" si="11"/>
        <v>100</v>
      </c>
    </row>
    <row r="142" spans="1:9" ht="31.5">
      <c r="A142" s="24" t="s">
        <v>242</v>
      </c>
      <c r="B142" s="60"/>
      <c r="C142" s="60" t="s">
        <v>306</v>
      </c>
      <c r="D142" s="60">
        <v>13</v>
      </c>
      <c r="E142" s="27" t="s">
        <v>519</v>
      </c>
      <c r="F142" s="64"/>
      <c r="G142" s="23">
        <f>SUM(G143,G145,)</f>
        <v>1284.07</v>
      </c>
      <c r="H142" s="23">
        <f>SUM(H143,H145,)</f>
        <v>1284.07</v>
      </c>
      <c r="I142" s="76">
        <f t="shared" si="11"/>
        <v>100</v>
      </c>
    </row>
    <row r="143" spans="1:9" ht="63">
      <c r="A143" s="25" t="s">
        <v>309</v>
      </c>
      <c r="B143" s="60"/>
      <c r="C143" s="60" t="s">
        <v>306</v>
      </c>
      <c r="D143" s="60">
        <v>13</v>
      </c>
      <c r="E143" s="27" t="s">
        <v>519</v>
      </c>
      <c r="F143" s="60">
        <v>100</v>
      </c>
      <c r="G143" s="23">
        <f>SUM(G144)</f>
        <v>1190.1199999999999</v>
      </c>
      <c r="H143" s="23">
        <f>SUM(H144)</f>
        <v>1190.1199999999999</v>
      </c>
      <c r="I143" s="76">
        <f t="shared" si="11"/>
        <v>100</v>
      </c>
    </row>
    <row r="144" spans="1:9" ht="15.75">
      <c r="A144" s="25" t="s">
        <v>322</v>
      </c>
      <c r="B144" s="60"/>
      <c r="C144" s="60" t="s">
        <v>306</v>
      </c>
      <c r="D144" s="60">
        <v>13</v>
      </c>
      <c r="E144" s="27" t="s">
        <v>519</v>
      </c>
      <c r="F144" s="60">
        <v>110</v>
      </c>
      <c r="G144" s="23">
        <v>1190.1199999999999</v>
      </c>
      <c r="H144" s="23">
        <v>1190.1199999999999</v>
      </c>
      <c r="I144" s="76">
        <f t="shared" si="11"/>
        <v>100</v>
      </c>
    </row>
    <row r="145" spans="1:9" ht="31.5">
      <c r="A145" s="25" t="s">
        <v>416</v>
      </c>
      <c r="B145" s="60"/>
      <c r="C145" s="60" t="s">
        <v>306</v>
      </c>
      <c r="D145" s="60">
        <v>13</v>
      </c>
      <c r="E145" s="27" t="s">
        <v>519</v>
      </c>
      <c r="F145" s="60">
        <v>200</v>
      </c>
      <c r="G145" s="23">
        <f>SUM(G146)</f>
        <v>93.95</v>
      </c>
      <c r="H145" s="23">
        <f>SUM(H146)</f>
        <v>93.95</v>
      </c>
      <c r="I145" s="76">
        <f t="shared" si="11"/>
        <v>100</v>
      </c>
    </row>
    <row r="146" spans="1:9" ht="31.5">
      <c r="A146" s="25" t="s">
        <v>313</v>
      </c>
      <c r="B146" s="60"/>
      <c r="C146" s="60" t="s">
        <v>306</v>
      </c>
      <c r="D146" s="60">
        <v>13</v>
      </c>
      <c r="E146" s="27" t="s">
        <v>519</v>
      </c>
      <c r="F146" s="60">
        <v>240</v>
      </c>
      <c r="G146" s="23">
        <v>93.95</v>
      </c>
      <c r="H146" s="23">
        <v>93.95</v>
      </c>
      <c r="I146" s="76">
        <f t="shared" si="11"/>
        <v>100</v>
      </c>
    </row>
    <row r="147" spans="1:9" ht="78.75">
      <c r="A147" s="25" t="s">
        <v>454</v>
      </c>
      <c r="B147" s="60"/>
      <c r="C147" s="60" t="s">
        <v>306</v>
      </c>
      <c r="D147" s="60">
        <v>13</v>
      </c>
      <c r="E147" s="27" t="s">
        <v>520</v>
      </c>
      <c r="F147" s="64"/>
      <c r="G147" s="23">
        <f>SUM(G148,G162,G171)</f>
        <v>35685.040000000001</v>
      </c>
      <c r="H147" s="23">
        <f>SUM(H148,H162,H171)</f>
        <v>34673.82617</v>
      </c>
      <c r="I147" s="76">
        <f t="shared" si="11"/>
        <v>97.166280800021525</v>
      </c>
    </row>
    <row r="148" spans="1:9" ht="15.75">
      <c r="A148" s="24" t="s">
        <v>249</v>
      </c>
      <c r="B148" s="60"/>
      <c r="C148" s="60" t="s">
        <v>306</v>
      </c>
      <c r="D148" s="60">
        <v>13</v>
      </c>
      <c r="E148" s="27" t="s">
        <v>521</v>
      </c>
      <c r="F148" s="64"/>
      <c r="G148" s="23">
        <f>SUM(G149,G154,G158)</f>
        <v>32937.5</v>
      </c>
      <c r="H148" s="23">
        <f>SUM(H149,H154,H158)</f>
        <v>32797.215100000001</v>
      </c>
      <c r="I148" s="76">
        <f t="shared" si="11"/>
        <v>99.574087590132834</v>
      </c>
    </row>
    <row r="149" spans="1:9" ht="31.5">
      <c r="A149" s="24" t="s">
        <v>248</v>
      </c>
      <c r="B149" s="60"/>
      <c r="C149" s="60" t="s">
        <v>306</v>
      </c>
      <c r="D149" s="60">
        <v>13</v>
      </c>
      <c r="E149" s="27" t="s">
        <v>522</v>
      </c>
      <c r="F149" s="60"/>
      <c r="G149" s="23">
        <f>SUM(G150)</f>
        <v>31702.5</v>
      </c>
      <c r="H149" s="23">
        <f>SUM(H150)</f>
        <v>31562.215100000001</v>
      </c>
      <c r="I149" s="76">
        <f t="shared" si="11"/>
        <v>99.557495781089827</v>
      </c>
    </row>
    <row r="150" spans="1:9" ht="31.5">
      <c r="A150" s="35" t="s">
        <v>319</v>
      </c>
      <c r="B150" s="60"/>
      <c r="C150" s="60" t="s">
        <v>306</v>
      </c>
      <c r="D150" s="60">
        <v>13</v>
      </c>
      <c r="E150" s="27" t="s">
        <v>522</v>
      </c>
      <c r="F150" s="65">
        <v>600</v>
      </c>
      <c r="G150" s="23">
        <f>SUM(G151)</f>
        <v>31702.5</v>
      </c>
      <c r="H150" s="23">
        <f>SUM(H151)</f>
        <v>31562.215100000001</v>
      </c>
      <c r="I150" s="76">
        <f t="shared" si="11"/>
        <v>99.557495781089827</v>
      </c>
    </row>
    <row r="151" spans="1:9" ht="15.75">
      <c r="A151" s="35" t="s">
        <v>320</v>
      </c>
      <c r="B151" s="60"/>
      <c r="C151" s="60" t="s">
        <v>306</v>
      </c>
      <c r="D151" s="60">
        <v>13</v>
      </c>
      <c r="E151" s="27" t="s">
        <v>522</v>
      </c>
      <c r="F151" s="65">
        <v>610</v>
      </c>
      <c r="G151" s="23">
        <f>SUM(G152,G153)</f>
        <v>31702.5</v>
      </c>
      <c r="H151" s="23">
        <f>SUM(H152,H153)</f>
        <v>31562.215100000001</v>
      </c>
      <c r="I151" s="76">
        <f t="shared" si="11"/>
        <v>99.557495781089827</v>
      </c>
    </row>
    <row r="152" spans="1:9" ht="48.75" customHeight="1">
      <c r="A152" s="35" t="s">
        <v>321</v>
      </c>
      <c r="B152" s="60"/>
      <c r="C152" s="60" t="s">
        <v>306</v>
      </c>
      <c r="D152" s="60">
        <v>13</v>
      </c>
      <c r="E152" s="27" t="s">
        <v>522</v>
      </c>
      <c r="F152" s="65">
        <v>611</v>
      </c>
      <c r="G152" s="23">
        <v>29472.22</v>
      </c>
      <c r="H152" s="57">
        <v>29406.132570000002</v>
      </c>
      <c r="I152" s="76">
        <f t="shared" si="11"/>
        <v>99.775763651329967</v>
      </c>
    </row>
    <row r="153" spans="1:9" s="14" customFormat="1" ht="20.25" customHeight="1">
      <c r="A153" s="35" t="s">
        <v>323</v>
      </c>
      <c r="B153" s="60"/>
      <c r="C153" s="60" t="s">
        <v>306</v>
      </c>
      <c r="D153" s="60">
        <v>13</v>
      </c>
      <c r="E153" s="27" t="s">
        <v>522</v>
      </c>
      <c r="F153" s="65">
        <v>612</v>
      </c>
      <c r="G153" s="23">
        <v>2230.2800000000002</v>
      </c>
      <c r="H153" s="57">
        <v>2156.0825300000001</v>
      </c>
      <c r="I153" s="76">
        <f t="shared" si="11"/>
        <v>96.673176910522443</v>
      </c>
    </row>
    <row r="154" spans="1:9" s="14" customFormat="1" ht="31.5">
      <c r="A154" s="24" t="s">
        <v>787</v>
      </c>
      <c r="B154" s="60"/>
      <c r="C154" s="60" t="s">
        <v>306</v>
      </c>
      <c r="D154" s="60">
        <v>13</v>
      </c>
      <c r="E154" s="27" t="s">
        <v>788</v>
      </c>
      <c r="F154" s="60"/>
      <c r="G154" s="23">
        <f>SUM(G155)</f>
        <v>1173</v>
      </c>
      <c r="H154" s="23">
        <f>SUM(H155)</f>
        <v>1173</v>
      </c>
      <c r="I154" s="76">
        <f t="shared" si="11"/>
        <v>100</v>
      </c>
    </row>
    <row r="155" spans="1:9" s="14" customFormat="1" ht="31.5">
      <c r="A155" s="35" t="s">
        <v>319</v>
      </c>
      <c r="B155" s="60"/>
      <c r="C155" s="60" t="s">
        <v>306</v>
      </c>
      <c r="D155" s="60">
        <v>13</v>
      </c>
      <c r="E155" s="27" t="s">
        <v>788</v>
      </c>
      <c r="F155" s="65">
        <v>600</v>
      </c>
      <c r="G155" s="23">
        <f>SUM(G156)</f>
        <v>1173</v>
      </c>
      <c r="H155" s="23">
        <f>SUM(H156)</f>
        <v>1173</v>
      </c>
      <c r="I155" s="76">
        <f t="shared" si="11"/>
        <v>100</v>
      </c>
    </row>
    <row r="156" spans="1:9" s="14" customFormat="1" ht="15.75">
      <c r="A156" s="35" t="s">
        <v>320</v>
      </c>
      <c r="B156" s="60"/>
      <c r="C156" s="60" t="s">
        <v>306</v>
      </c>
      <c r="D156" s="60">
        <v>13</v>
      </c>
      <c r="E156" s="27" t="s">
        <v>788</v>
      </c>
      <c r="F156" s="65">
        <v>610</v>
      </c>
      <c r="G156" s="23">
        <f>SUM(G157,)</f>
        <v>1173</v>
      </c>
      <c r="H156" s="23">
        <f>SUM(H157,)</f>
        <v>1173</v>
      </c>
      <c r="I156" s="76">
        <f t="shared" si="11"/>
        <v>100</v>
      </c>
    </row>
    <row r="157" spans="1:9" s="14" customFormat="1" ht="63">
      <c r="A157" s="35" t="s">
        <v>321</v>
      </c>
      <c r="B157" s="60"/>
      <c r="C157" s="60" t="s">
        <v>306</v>
      </c>
      <c r="D157" s="60">
        <v>13</v>
      </c>
      <c r="E157" s="27" t="s">
        <v>788</v>
      </c>
      <c r="F157" s="65">
        <v>611</v>
      </c>
      <c r="G157" s="23">
        <v>1173</v>
      </c>
      <c r="H157" s="23">
        <v>1173</v>
      </c>
      <c r="I157" s="76">
        <f t="shared" si="11"/>
        <v>100</v>
      </c>
    </row>
    <row r="158" spans="1:9" s="14" customFormat="1" ht="31.5">
      <c r="A158" s="24" t="s">
        <v>785</v>
      </c>
      <c r="B158" s="60"/>
      <c r="C158" s="60" t="s">
        <v>306</v>
      </c>
      <c r="D158" s="60">
        <v>13</v>
      </c>
      <c r="E158" s="27" t="s">
        <v>786</v>
      </c>
      <c r="F158" s="60"/>
      <c r="G158" s="23">
        <f>SUM(G159)</f>
        <v>62</v>
      </c>
      <c r="H158" s="23">
        <f>SUM(H159)</f>
        <v>62</v>
      </c>
      <c r="I158" s="76">
        <f t="shared" si="11"/>
        <v>100</v>
      </c>
    </row>
    <row r="159" spans="1:9" s="14" customFormat="1" ht="31.5">
      <c r="A159" s="35" t="s">
        <v>319</v>
      </c>
      <c r="B159" s="60"/>
      <c r="C159" s="60" t="s">
        <v>306</v>
      </c>
      <c r="D159" s="60">
        <v>13</v>
      </c>
      <c r="E159" s="27" t="s">
        <v>786</v>
      </c>
      <c r="F159" s="65">
        <v>600</v>
      </c>
      <c r="G159" s="23">
        <f>SUM(G160)</f>
        <v>62</v>
      </c>
      <c r="H159" s="23">
        <f>SUM(H160)</f>
        <v>62</v>
      </c>
      <c r="I159" s="76">
        <f t="shared" si="11"/>
        <v>100</v>
      </c>
    </row>
    <row r="160" spans="1:9" s="14" customFormat="1" ht="15.75">
      <c r="A160" s="35" t="s">
        <v>320</v>
      </c>
      <c r="B160" s="60"/>
      <c r="C160" s="60" t="s">
        <v>306</v>
      </c>
      <c r="D160" s="60">
        <v>13</v>
      </c>
      <c r="E160" s="27" t="s">
        <v>786</v>
      </c>
      <c r="F160" s="65">
        <v>610</v>
      </c>
      <c r="G160" s="23">
        <f>SUM(G161,)</f>
        <v>62</v>
      </c>
      <c r="H160" s="23">
        <f>SUM(H161,)</f>
        <v>62</v>
      </c>
      <c r="I160" s="76">
        <f t="shared" si="11"/>
        <v>100</v>
      </c>
    </row>
    <row r="161" spans="1:9" s="14" customFormat="1" ht="63">
      <c r="A161" s="35" t="s">
        <v>321</v>
      </c>
      <c r="B161" s="60"/>
      <c r="C161" s="60" t="s">
        <v>306</v>
      </c>
      <c r="D161" s="60">
        <v>13</v>
      </c>
      <c r="E161" s="27" t="s">
        <v>786</v>
      </c>
      <c r="F161" s="65">
        <v>611</v>
      </c>
      <c r="G161" s="23">
        <v>62</v>
      </c>
      <c r="H161" s="23">
        <v>62</v>
      </c>
      <c r="I161" s="76">
        <f t="shared" si="11"/>
        <v>100</v>
      </c>
    </row>
    <row r="162" spans="1:9" s="14" customFormat="1" ht="15.75">
      <c r="A162" s="35" t="s">
        <v>781</v>
      </c>
      <c r="B162" s="60"/>
      <c r="C162" s="60" t="s">
        <v>306</v>
      </c>
      <c r="D162" s="60">
        <v>13</v>
      </c>
      <c r="E162" s="27" t="s">
        <v>782</v>
      </c>
      <c r="F162" s="65"/>
      <c r="G162" s="23">
        <f>SUM(G163,G167)</f>
        <v>1179</v>
      </c>
      <c r="H162" s="23">
        <f>SUM(H163,H167)</f>
        <v>308.07107000000002</v>
      </c>
      <c r="I162" s="76">
        <f t="shared" si="11"/>
        <v>26.129861747243428</v>
      </c>
    </row>
    <row r="163" spans="1:9" s="14" customFormat="1" ht="63">
      <c r="A163" s="35" t="s">
        <v>780</v>
      </c>
      <c r="B163" s="60"/>
      <c r="C163" s="60" t="s">
        <v>306</v>
      </c>
      <c r="D163" s="60">
        <v>13</v>
      </c>
      <c r="E163" s="27" t="s">
        <v>783</v>
      </c>
      <c r="F163" s="65"/>
      <c r="G163" s="30">
        <f t="shared" ref="G163:H165" si="12">SUM(G164)</f>
        <v>834</v>
      </c>
      <c r="H163" s="30">
        <f t="shared" si="12"/>
        <v>0</v>
      </c>
      <c r="I163" s="76">
        <f t="shared" si="11"/>
        <v>0</v>
      </c>
    </row>
    <row r="164" spans="1:9" s="14" customFormat="1" ht="31.5">
      <c r="A164" s="35" t="s">
        <v>319</v>
      </c>
      <c r="B164" s="60"/>
      <c r="C164" s="60" t="s">
        <v>306</v>
      </c>
      <c r="D164" s="60">
        <v>13</v>
      </c>
      <c r="E164" s="27" t="s">
        <v>783</v>
      </c>
      <c r="F164" s="65">
        <v>600</v>
      </c>
      <c r="G164" s="30">
        <f t="shared" si="12"/>
        <v>834</v>
      </c>
      <c r="H164" s="30">
        <f t="shared" si="12"/>
        <v>0</v>
      </c>
      <c r="I164" s="76">
        <f t="shared" si="11"/>
        <v>0</v>
      </c>
    </row>
    <row r="165" spans="1:9" s="14" customFormat="1" ht="15.75">
      <c r="A165" s="35" t="s">
        <v>320</v>
      </c>
      <c r="B165" s="60"/>
      <c r="C165" s="60" t="s">
        <v>306</v>
      </c>
      <c r="D165" s="60">
        <v>13</v>
      </c>
      <c r="E165" s="27" t="s">
        <v>783</v>
      </c>
      <c r="F165" s="65">
        <v>610</v>
      </c>
      <c r="G165" s="30">
        <f t="shared" si="12"/>
        <v>834</v>
      </c>
      <c r="H165" s="30">
        <f t="shared" si="12"/>
        <v>0</v>
      </c>
      <c r="I165" s="76">
        <f t="shared" si="11"/>
        <v>0</v>
      </c>
    </row>
    <row r="166" spans="1:9" s="14" customFormat="1" ht="15.75">
      <c r="A166" s="35" t="s">
        <v>323</v>
      </c>
      <c r="B166" s="60"/>
      <c r="C166" s="60" t="s">
        <v>306</v>
      </c>
      <c r="D166" s="60">
        <v>13</v>
      </c>
      <c r="E166" s="27" t="s">
        <v>783</v>
      </c>
      <c r="F166" s="65">
        <v>612</v>
      </c>
      <c r="G166" s="23">
        <v>834</v>
      </c>
      <c r="H166" s="57">
        <v>0</v>
      </c>
      <c r="I166" s="76">
        <f t="shared" si="11"/>
        <v>0</v>
      </c>
    </row>
    <row r="167" spans="1:9" s="14" customFormat="1" ht="61.5" customHeight="1">
      <c r="A167" s="35" t="s">
        <v>779</v>
      </c>
      <c r="B167" s="60"/>
      <c r="C167" s="60" t="s">
        <v>306</v>
      </c>
      <c r="D167" s="60">
        <v>13</v>
      </c>
      <c r="E167" s="27" t="s">
        <v>784</v>
      </c>
      <c r="F167" s="65"/>
      <c r="G167" s="30">
        <f t="shared" ref="G167:H169" si="13">SUM(G168)</f>
        <v>345</v>
      </c>
      <c r="H167" s="30">
        <f t="shared" si="13"/>
        <v>308.07107000000002</v>
      </c>
      <c r="I167" s="76">
        <f t="shared" si="11"/>
        <v>89.29596231884058</v>
      </c>
    </row>
    <row r="168" spans="1:9" s="14" customFormat="1" ht="42.75" customHeight="1">
      <c r="A168" s="35" t="s">
        <v>319</v>
      </c>
      <c r="B168" s="60"/>
      <c r="C168" s="60" t="s">
        <v>306</v>
      </c>
      <c r="D168" s="60">
        <v>13</v>
      </c>
      <c r="E168" s="27" t="s">
        <v>784</v>
      </c>
      <c r="F168" s="65">
        <v>600</v>
      </c>
      <c r="G168" s="30">
        <f t="shared" si="13"/>
        <v>345</v>
      </c>
      <c r="H168" s="30">
        <f t="shared" si="13"/>
        <v>308.07107000000002</v>
      </c>
      <c r="I168" s="76">
        <f t="shared" si="11"/>
        <v>89.29596231884058</v>
      </c>
    </row>
    <row r="169" spans="1:9" s="14" customFormat="1" ht="31.5" customHeight="1">
      <c r="A169" s="35" t="s">
        <v>320</v>
      </c>
      <c r="B169" s="60"/>
      <c r="C169" s="60" t="s">
        <v>306</v>
      </c>
      <c r="D169" s="60">
        <v>13</v>
      </c>
      <c r="E169" s="27" t="s">
        <v>784</v>
      </c>
      <c r="F169" s="65">
        <v>610</v>
      </c>
      <c r="G169" s="30">
        <f t="shared" si="13"/>
        <v>345</v>
      </c>
      <c r="H169" s="30">
        <f t="shared" si="13"/>
        <v>308.07107000000002</v>
      </c>
      <c r="I169" s="76">
        <f t="shared" si="11"/>
        <v>89.29596231884058</v>
      </c>
    </row>
    <row r="170" spans="1:9" s="14" customFormat="1" ht="24.75" customHeight="1">
      <c r="A170" s="35" t="s">
        <v>323</v>
      </c>
      <c r="B170" s="60"/>
      <c r="C170" s="60" t="s">
        <v>306</v>
      </c>
      <c r="D170" s="60">
        <v>13</v>
      </c>
      <c r="E170" s="27" t="s">
        <v>784</v>
      </c>
      <c r="F170" s="65">
        <v>612</v>
      </c>
      <c r="G170" s="23">
        <v>345</v>
      </c>
      <c r="H170" s="57">
        <v>308.07107000000002</v>
      </c>
      <c r="I170" s="76">
        <f t="shared" si="11"/>
        <v>89.29596231884058</v>
      </c>
    </row>
    <row r="171" spans="1:9" ht="15.75">
      <c r="A171" s="24" t="s">
        <v>250</v>
      </c>
      <c r="B171" s="60"/>
      <c r="C171" s="60" t="s">
        <v>306</v>
      </c>
      <c r="D171" s="60">
        <v>13</v>
      </c>
      <c r="E171" s="27" t="s">
        <v>523</v>
      </c>
      <c r="F171" s="65"/>
      <c r="G171" s="23">
        <f>SUM(G172)</f>
        <v>1568.54</v>
      </c>
      <c r="H171" s="23">
        <f>SUM(H172)</f>
        <v>1568.54</v>
      </c>
      <c r="I171" s="76">
        <f t="shared" si="11"/>
        <v>100</v>
      </c>
    </row>
    <row r="172" spans="1:9" ht="31.5">
      <c r="A172" s="24" t="s">
        <v>248</v>
      </c>
      <c r="B172" s="60"/>
      <c r="C172" s="60" t="s">
        <v>306</v>
      </c>
      <c r="D172" s="60">
        <v>13</v>
      </c>
      <c r="E172" s="27" t="s">
        <v>524</v>
      </c>
      <c r="F172" s="60"/>
      <c r="G172" s="23">
        <f>SUM(G173,G175,G177,)</f>
        <v>1568.54</v>
      </c>
      <c r="H172" s="23">
        <f>SUM(H173,H175,H177,)</f>
        <v>1568.54</v>
      </c>
      <c r="I172" s="76">
        <f t="shared" si="11"/>
        <v>100</v>
      </c>
    </row>
    <row r="173" spans="1:9" ht="63">
      <c r="A173" s="25" t="s">
        <v>309</v>
      </c>
      <c r="B173" s="60"/>
      <c r="C173" s="60" t="s">
        <v>306</v>
      </c>
      <c r="D173" s="60">
        <v>13</v>
      </c>
      <c r="E173" s="27" t="s">
        <v>524</v>
      </c>
      <c r="F173" s="60">
        <v>100</v>
      </c>
      <c r="G173" s="23">
        <f>SUM(G174)</f>
        <v>1240.8</v>
      </c>
      <c r="H173" s="23">
        <f>SUM(H174)</f>
        <v>1240.8</v>
      </c>
      <c r="I173" s="76">
        <f t="shared" si="11"/>
        <v>100</v>
      </c>
    </row>
    <row r="174" spans="1:9" ht="15.75">
      <c r="A174" s="25" t="s">
        <v>322</v>
      </c>
      <c r="B174" s="60"/>
      <c r="C174" s="60" t="s">
        <v>306</v>
      </c>
      <c r="D174" s="60">
        <v>13</v>
      </c>
      <c r="E174" s="27" t="s">
        <v>524</v>
      </c>
      <c r="F174" s="60">
        <v>110</v>
      </c>
      <c r="G174" s="23">
        <v>1240.8</v>
      </c>
      <c r="H174" s="23">
        <v>1240.8</v>
      </c>
      <c r="I174" s="76">
        <f t="shared" si="11"/>
        <v>100</v>
      </c>
    </row>
    <row r="175" spans="1:9" ht="31.5">
      <c r="A175" s="25" t="s">
        <v>416</v>
      </c>
      <c r="B175" s="60"/>
      <c r="C175" s="60" t="s">
        <v>306</v>
      </c>
      <c r="D175" s="60">
        <v>13</v>
      </c>
      <c r="E175" s="27" t="s">
        <v>524</v>
      </c>
      <c r="F175" s="60">
        <v>200</v>
      </c>
      <c r="G175" s="23">
        <f>SUM(G176)</f>
        <v>327.32</v>
      </c>
      <c r="H175" s="23">
        <f>SUM(H176)</f>
        <v>327.32</v>
      </c>
      <c r="I175" s="76">
        <f t="shared" si="11"/>
        <v>100</v>
      </c>
    </row>
    <row r="176" spans="1:9" ht="31.5">
      <c r="A176" s="25" t="s">
        <v>313</v>
      </c>
      <c r="B176" s="60"/>
      <c r="C176" s="60" t="s">
        <v>306</v>
      </c>
      <c r="D176" s="60">
        <v>13</v>
      </c>
      <c r="E176" s="27" t="s">
        <v>524</v>
      </c>
      <c r="F176" s="60">
        <v>240</v>
      </c>
      <c r="G176" s="23">
        <v>327.32</v>
      </c>
      <c r="H176" s="23">
        <v>327.32</v>
      </c>
      <c r="I176" s="76">
        <f t="shared" si="11"/>
        <v>100</v>
      </c>
    </row>
    <row r="177" spans="1:11" ht="15.75">
      <c r="A177" s="25" t="s">
        <v>314</v>
      </c>
      <c r="B177" s="60"/>
      <c r="C177" s="60" t="s">
        <v>306</v>
      </c>
      <c r="D177" s="60">
        <v>13</v>
      </c>
      <c r="E177" s="27" t="s">
        <v>524</v>
      </c>
      <c r="F177" s="60">
        <v>800</v>
      </c>
      <c r="G177" s="23">
        <f>SUM(G178)</f>
        <v>0.42</v>
      </c>
      <c r="H177" s="23">
        <f>SUM(H178)</f>
        <v>0.42</v>
      </c>
      <c r="I177" s="76">
        <f t="shared" si="11"/>
        <v>100</v>
      </c>
    </row>
    <row r="178" spans="1:11" ht="15.75">
      <c r="A178" s="25" t="s">
        <v>315</v>
      </c>
      <c r="B178" s="60"/>
      <c r="C178" s="60" t="s">
        <v>306</v>
      </c>
      <c r="D178" s="60">
        <v>13</v>
      </c>
      <c r="E178" s="27" t="s">
        <v>524</v>
      </c>
      <c r="F178" s="60">
        <v>850</v>
      </c>
      <c r="G178" s="23">
        <v>0.42</v>
      </c>
      <c r="H178" s="23">
        <v>0.42</v>
      </c>
      <c r="I178" s="76">
        <f t="shared" si="11"/>
        <v>100</v>
      </c>
    </row>
    <row r="179" spans="1:11" ht="18.75" customHeight="1">
      <c r="A179" s="25" t="s">
        <v>326</v>
      </c>
      <c r="B179" s="60"/>
      <c r="C179" s="60" t="s">
        <v>308</v>
      </c>
      <c r="D179" s="60"/>
      <c r="E179" s="63"/>
      <c r="F179" s="63"/>
      <c r="G179" s="23">
        <f>SUM(G180,G186)</f>
        <v>5456.2</v>
      </c>
      <c r="H179" s="23">
        <f>SUM(H180,H186)</f>
        <v>5456.2</v>
      </c>
      <c r="I179" s="76">
        <f t="shared" si="11"/>
        <v>100</v>
      </c>
    </row>
    <row r="180" spans="1:11" ht="17.25" customHeight="1">
      <c r="A180" s="29" t="s">
        <v>327</v>
      </c>
      <c r="B180" s="60"/>
      <c r="C180" s="60" t="s">
        <v>308</v>
      </c>
      <c r="D180" s="60" t="s">
        <v>328</v>
      </c>
      <c r="E180" s="63"/>
      <c r="F180" s="43"/>
      <c r="G180" s="23">
        <f t="shared" ref="G180:H183" si="14">SUM(G181)</f>
        <v>5335</v>
      </c>
      <c r="H180" s="23">
        <f t="shared" si="14"/>
        <v>5335</v>
      </c>
      <c r="I180" s="76">
        <f t="shared" si="11"/>
        <v>100</v>
      </c>
    </row>
    <row r="181" spans="1:11" ht="30.75" customHeight="1">
      <c r="A181" s="32" t="s">
        <v>324</v>
      </c>
      <c r="B181" s="60"/>
      <c r="C181" s="60" t="s">
        <v>308</v>
      </c>
      <c r="D181" s="60" t="s">
        <v>328</v>
      </c>
      <c r="E181" s="26" t="s">
        <v>325</v>
      </c>
      <c r="F181" s="43"/>
      <c r="G181" s="23">
        <f t="shared" si="14"/>
        <v>5335</v>
      </c>
      <c r="H181" s="23">
        <f t="shared" si="14"/>
        <v>5335</v>
      </c>
      <c r="I181" s="76">
        <f t="shared" si="11"/>
        <v>100</v>
      </c>
    </row>
    <row r="182" spans="1:11" ht="30" customHeight="1">
      <c r="A182" s="32" t="s">
        <v>329</v>
      </c>
      <c r="B182" s="60"/>
      <c r="C182" s="60" t="s">
        <v>308</v>
      </c>
      <c r="D182" s="60" t="s">
        <v>328</v>
      </c>
      <c r="E182" s="26" t="s">
        <v>330</v>
      </c>
      <c r="F182" s="60"/>
      <c r="G182" s="23">
        <f t="shared" si="14"/>
        <v>5335</v>
      </c>
      <c r="H182" s="23">
        <f t="shared" si="14"/>
        <v>5335</v>
      </c>
      <c r="I182" s="76">
        <f t="shared" si="11"/>
        <v>100</v>
      </c>
    </row>
    <row r="183" spans="1:11" ht="63.75" customHeight="1">
      <c r="A183" s="25" t="s">
        <v>309</v>
      </c>
      <c r="B183" s="60"/>
      <c r="C183" s="60" t="s">
        <v>308</v>
      </c>
      <c r="D183" s="60" t="s">
        <v>328</v>
      </c>
      <c r="E183" s="26" t="s">
        <v>330</v>
      </c>
      <c r="F183" s="60">
        <v>100</v>
      </c>
      <c r="G183" s="23">
        <f t="shared" si="14"/>
        <v>5335</v>
      </c>
      <c r="H183" s="23">
        <f t="shared" si="14"/>
        <v>5335</v>
      </c>
      <c r="I183" s="76">
        <f t="shared" si="11"/>
        <v>100</v>
      </c>
    </row>
    <row r="184" spans="1:11" ht="31.5">
      <c r="A184" s="25" t="s">
        <v>310</v>
      </c>
      <c r="B184" s="60"/>
      <c r="C184" s="60" t="s">
        <v>308</v>
      </c>
      <c r="D184" s="60" t="s">
        <v>328</v>
      </c>
      <c r="E184" s="26" t="s">
        <v>330</v>
      </c>
      <c r="F184" s="60">
        <v>120</v>
      </c>
      <c r="G184" s="23">
        <v>5335</v>
      </c>
      <c r="H184" s="23">
        <v>5335</v>
      </c>
      <c r="I184" s="76">
        <f t="shared" si="11"/>
        <v>100</v>
      </c>
    </row>
    <row r="185" spans="1:11" ht="15.75">
      <c r="A185" s="29" t="s">
        <v>316</v>
      </c>
      <c r="B185" s="60"/>
      <c r="C185" s="60" t="s">
        <v>308</v>
      </c>
      <c r="D185" s="60" t="s">
        <v>328</v>
      </c>
      <c r="E185" s="26" t="s">
        <v>330</v>
      </c>
      <c r="F185" s="60">
        <v>120</v>
      </c>
      <c r="G185" s="23">
        <v>5335</v>
      </c>
      <c r="H185" s="23">
        <v>5335</v>
      </c>
      <c r="I185" s="76">
        <f t="shared" si="11"/>
        <v>100</v>
      </c>
      <c r="K185" s="1"/>
    </row>
    <row r="186" spans="1:11" ht="15.75">
      <c r="A186" s="29" t="s">
        <v>331</v>
      </c>
      <c r="B186" s="60"/>
      <c r="C186" s="60" t="s">
        <v>308</v>
      </c>
      <c r="D186" s="60" t="s">
        <v>312</v>
      </c>
      <c r="E186" s="63"/>
      <c r="F186" s="63"/>
      <c r="G186" s="23">
        <f t="shared" ref="G186:H189" si="15">SUM(G187)</f>
        <v>121.2</v>
      </c>
      <c r="H186" s="23">
        <f t="shared" si="15"/>
        <v>121.2</v>
      </c>
      <c r="I186" s="76">
        <f t="shared" si="11"/>
        <v>100</v>
      </c>
      <c r="K186" s="8"/>
    </row>
    <row r="187" spans="1:11" ht="31.5" customHeight="1">
      <c r="A187" s="32" t="s">
        <v>324</v>
      </c>
      <c r="B187" s="60"/>
      <c r="C187" s="60" t="s">
        <v>308</v>
      </c>
      <c r="D187" s="60" t="s">
        <v>312</v>
      </c>
      <c r="E187" s="26" t="s">
        <v>325</v>
      </c>
      <c r="F187" s="63"/>
      <c r="G187" s="23">
        <f t="shared" si="15"/>
        <v>121.2</v>
      </c>
      <c r="H187" s="23">
        <f t="shared" si="15"/>
        <v>121.2</v>
      </c>
      <c r="I187" s="76">
        <f t="shared" si="11"/>
        <v>100</v>
      </c>
      <c r="K187" s="8"/>
    </row>
    <row r="188" spans="1:11" ht="33.75" customHeight="1">
      <c r="A188" s="29" t="s">
        <v>332</v>
      </c>
      <c r="B188" s="60"/>
      <c r="C188" s="60" t="s">
        <v>308</v>
      </c>
      <c r="D188" s="60" t="s">
        <v>312</v>
      </c>
      <c r="E188" s="26" t="s">
        <v>333</v>
      </c>
      <c r="F188" s="60"/>
      <c r="G188" s="23">
        <f t="shared" si="15"/>
        <v>121.2</v>
      </c>
      <c r="H188" s="23">
        <f t="shared" si="15"/>
        <v>121.2</v>
      </c>
      <c r="I188" s="76">
        <f t="shared" si="11"/>
        <v>100</v>
      </c>
      <c r="K188" s="8"/>
    </row>
    <row r="189" spans="1:11" ht="31.5">
      <c r="A189" s="25" t="s">
        <v>416</v>
      </c>
      <c r="B189" s="60"/>
      <c r="C189" s="60" t="s">
        <v>308</v>
      </c>
      <c r="D189" s="60" t="s">
        <v>312</v>
      </c>
      <c r="E189" s="26" t="s">
        <v>333</v>
      </c>
      <c r="F189" s="60">
        <v>200</v>
      </c>
      <c r="G189" s="23">
        <f t="shared" si="15"/>
        <v>121.2</v>
      </c>
      <c r="H189" s="23">
        <f t="shared" si="15"/>
        <v>121.2</v>
      </c>
      <c r="I189" s="76">
        <f t="shared" si="11"/>
        <v>100</v>
      </c>
      <c r="K189" s="8"/>
    </row>
    <row r="190" spans="1:11" ht="31.5">
      <c r="A190" s="25" t="s">
        <v>313</v>
      </c>
      <c r="B190" s="60"/>
      <c r="C190" s="60" t="s">
        <v>308</v>
      </c>
      <c r="D190" s="60" t="s">
        <v>312</v>
      </c>
      <c r="E190" s="26" t="s">
        <v>333</v>
      </c>
      <c r="F190" s="60">
        <v>240</v>
      </c>
      <c r="G190" s="23">
        <v>121.2</v>
      </c>
      <c r="H190" s="23">
        <v>121.2</v>
      </c>
      <c r="I190" s="76">
        <f t="shared" si="11"/>
        <v>100</v>
      </c>
      <c r="K190" s="8"/>
    </row>
    <row r="191" spans="1:11" ht="17.25" customHeight="1">
      <c r="A191" s="25" t="s">
        <v>334</v>
      </c>
      <c r="B191" s="60"/>
      <c r="C191" s="60" t="s">
        <v>328</v>
      </c>
      <c r="D191" s="60"/>
      <c r="E191" s="63"/>
      <c r="F191" s="63"/>
      <c r="G191" s="23">
        <f>SUM(G192,G206)</f>
        <v>29307.439999999999</v>
      </c>
      <c r="H191" s="23">
        <f>SUM(H192,H206)</f>
        <v>28728.236349999999</v>
      </c>
      <c r="I191" s="76">
        <f t="shared" si="11"/>
        <v>98.023697566215276</v>
      </c>
      <c r="K191" s="2"/>
    </row>
    <row r="192" spans="1:11" ht="31.5">
      <c r="A192" s="29" t="s">
        <v>335</v>
      </c>
      <c r="B192" s="60"/>
      <c r="C192" s="60" t="s">
        <v>328</v>
      </c>
      <c r="D192" s="60" t="s">
        <v>336</v>
      </c>
      <c r="E192" s="63"/>
      <c r="F192" s="63"/>
      <c r="G192" s="23">
        <f>SUM(G193,)</f>
        <v>18020.82</v>
      </c>
      <c r="H192" s="23">
        <f>SUM(H193,)</f>
        <v>17983.75433</v>
      </c>
      <c r="I192" s="76">
        <f t="shared" si="11"/>
        <v>99.794317517182904</v>
      </c>
      <c r="K192" s="2"/>
    </row>
    <row r="193" spans="1:11" ht="31.5">
      <c r="A193" s="25" t="s">
        <v>424</v>
      </c>
      <c r="B193" s="60"/>
      <c r="C193" s="60" t="s">
        <v>328</v>
      </c>
      <c r="D193" s="60" t="s">
        <v>336</v>
      </c>
      <c r="E193" s="26" t="s">
        <v>37</v>
      </c>
      <c r="F193" s="60"/>
      <c r="G193" s="23">
        <f>SUM(G194,G201)</f>
        <v>18020.82</v>
      </c>
      <c r="H193" s="23">
        <f>SUM(H194,H201)</f>
        <v>17983.75433</v>
      </c>
      <c r="I193" s="76">
        <f t="shared" si="11"/>
        <v>99.794317517182904</v>
      </c>
      <c r="K193" s="1"/>
    </row>
    <row r="194" spans="1:11" ht="47.25">
      <c r="A194" s="25" t="s">
        <v>444</v>
      </c>
      <c r="B194" s="60"/>
      <c r="C194" s="60" t="s">
        <v>328</v>
      </c>
      <c r="D194" s="60" t="s">
        <v>336</v>
      </c>
      <c r="E194" s="26" t="s">
        <v>39</v>
      </c>
      <c r="F194" s="60"/>
      <c r="G194" s="23">
        <f>SUM(G195)</f>
        <v>17729.82</v>
      </c>
      <c r="H194" s="23">
        <f>SUM(H195)</f>
        <v>17692.75433</v>
      </c>
      <c r="I194" s="76">
        <f t="shared" si="11"/>
        <v>99.790941645205649</v>
      </c>
    </row>
    <row r="195" spans="1:11" ht="47.25">
      <c r="A195" s="29" t="s">
        <v>607</v>
      </c>
      <c r="B195" s="60"/>
      <c r="C195" s="60" t="s">
        <v>328</v>
      </c>
      <c r="D195" s="60" t="s">
        <v>336</v>
      </c>
      <c r="E195" s="26" t="s">
        <v>468</v>
      </c>
      <c r="F195" s="60"/>
      <c r="G195" s="23">
        <f t="shared" ref="G195:H195" si="16">SUM(G196)</f>
        <v>17729.82</v>
      </c>
      <c r="H195" s="23">
        <f t="shared" si="16"/>
        <v>17692.75433</v>
      </c>
      <c r="I195" s="76">
        <f t="shared" si="11"/>
        <v>99.790941645205649</v>
      </c>
    </row>
    <row r="196" spans="1:11" ht="50.25" customHeight="1">
      <c r="A196" s="24" t="s">
        <v>608</v>
      </c>
      <c r="B196" s="60"/>
      <c r="C196" s="60" t="s">
        <v>328</v>
      </c>
      <c r="D196" s="60" t="s">
        <v>336</v>
      </c>
      <c r="E196" s="26" t="s">
        <v>609</v>
      </c>
      <c r="F196" s="60"/>
      <c r="G196" s="23">
        <f>SUM(G198,G200,)</f>
        <v>17729.82</v>
      </c>
      <c r="H196" s="23">
        <f>SUM(H198,H200,)</f>
        <v>17692.75433</v>
      </c>
      <c r="I196" s="76">
        <f t="shared" si="11"/>
        <v>99.790941645205649</v>
      </c>
    </row>
    <row r="197" spans="1:11" ht="63">
      <c r="A197" s="25" t="s">
        <v>309</v>
      </c>
      <c r="B197" s="60"/>
      <c r="C197" s="60" t="s">
        <v>328</v>
      </c>
      <c r="D197" s="60" t="s">
        <v>336</v>
      </c>
      <c r="E197" s="26" t="s">
        <v>609</v>
      </c>
      <c r="F197" s="60">
        <v>100</v>
      </c>
      <c r="G197" s="23">
        <f>SUM(G198)</f>
        <v>16379.38</v>
      </c>
      <c r="H197" s="23">
        <f>SUM(H198)</f>
        <v>16342.314560000001</v>
      </c>
      <c r="I197" s="76">
        <f t="shared" si="11"/>
        <v>99.773706697078907</v>
      </c>
    </row>
    <row r="198" spans="1:11" ht="15.75">
      <c r="A198" s="25" t="s">
        <v>322</v>
      </c>
      <c r="B198" s="60"/>
      <c r="C198" s="60" t="s">
        <v>328</v>
      </c>
      <c r="D198" s="60" t="s">
        <v>336</v>
      </c>
      <c r="E198" s="26" t="s">
        <v>609</v>
      </c>
      <c r="F198" s="60">
        <v>110</v>
      </c>
      <c r="G198" s="23">
        <v>16379.38</v>
      </c>
      <c r="H198" s="23">
        <v>16342.314560000001</v>
      </c>
      <c r="I198" s="76">
        <f t="shared" si="11"/>
        <v>99.773706697078907</v>
      </c>
    </row>
    <row r="199" spans="1:11" ht="31.5">
      <c r="A199" s="25" t="s">
        <v>416</v>
      </c>
      <c r="B199" s="60"/>
      <c r="C199" s="60" t="s">
        <v>328</v>
      </c>
      <c r="D199" s="60" t="s">
        <v>336</v>
      </c>
      <c r="E199" s="26" t="s">
        <v>609</v>
      </c>
      <c r="F199" s="60">
        <v>200</v>
      </c>
      <c r="G199" s="23">
        <f>SUM(G200)</f>
        <v>1350.44</v>
      </c>
      <c r="H199" s="23">
        <f>SUM(H200)</f>
        <v>1350.43977</v>
      </c>
      <c r="I199" s="76">
        <f t="shared" si="11"/>
        <v>99.999982968513962</v>
      </c>
    </row>
    <row r="200" spans="1:11" ht="31.5">
      <c r="A200" s="25" t="s">
        <v>313</v>
      </c>
      <c r="B200" s="60"/>
      <c r="C200" s="60" t="s">
        <v>328</v>
      </c>
      <c r="D200" s="60" t="s">
        <v>336</v>
      </c>
      <c r="E200" s="26" t="s">
        <v>609</v>
      </c>
      <c r="F200" s="60">
        <v>240</v>
      </c>
      <c r="G200" s="23">
        <v>1350.44</v>
      </c>
      <c r="H200" s="23">
        <v>1350.43977</v>
      </c>
      <c r="I200" s="76">
        <f t="shared" si="11"/>
        <v>99.999982968513962</v>
      </c>
    </row>
    <row r="201" spans="1:11" ht="31.5" customHeight="1">
      <c r="A201" s="25" t="s">
        <v>452</v>
      </c>
      <c r="B201" s="60"/>
      <c r="C201" s="60" t="s">
        <v>328</v>
      </c>
      <c r="D201" s="60" t="s">
        <v>336</v>
      </c>
      <c r="E201" s="27" t="s">
        <v>42</v>
      </c>
      <c r="F201" s="60"/>
      <c r="G201" s="23">
        <f t="shared" ref="G201:H204" si="17">SUM(G202)</f>
        <v>291</v>
      </c>
      <c r="H201" s="23">
        <f t="shared" si="17"/>
        <v>291</v>
      </c>
      <c r="I201" s="76">
        <f t="shared" si="11"/>
        <v>100</v>
      </c>
      <c r="K201" s="1"/>
    </row>
    <row r="202" spans="1:11" ht="47.25">
      <c r="A202" s="25" t="s">
        <v>689</v>
      </c>
      <c r="B202" s="60"/>
      <c r="C202" s="60" t="s">
        <v>328</v>
      </c>
      <c r="D202" s="60" t="s">
        <v>336</v>
      </c>
      <c r="E202" s="27" t="s">
        <v>690</v>
      </c>
      <c r="F202" s="60"/>
      <c r="G202" s="23">
        <f t="shared" si="17"/>
        <v>291</v>
      </c>
      <c r="H202" s="23">
        <f t="shared" si="17"/>
        <v>291</v>
      </c>
      <c r="I202" s="76">
        <f t="shared" si="11"/>
        <v>100</v>
      </c>
      <c r="K202" s="1"/>
    </row>
    <row r="203" spans="1:11" ht="15.75">
      <c r="A203" s="29" t="s">
        <v>96</v>
      </c>
      <c r="B203" s="60"/>
      <c r="C203" s="60" t="s">
        <v>328</v>
      </c>
      <c r="D203" s="60" t="s">
        <v>336</v>
      </c>
      <c r="E203" s="27" t="s">
        <v>691</v>
      </c>
      <c r="F203" s="60"/>
      <c r="G203" s="23">
        <f t="shared" si="17"/>
        <v>291</v>
      </c>
      <c r="H203" s="23">
        <f t="shared" si="17"/>
        <v>291</v>
      </c>
      <c r="I203" s="76">
        <f t="shared" si="11"/>
        <v>100</v>
      </c>
      <c r="K203" s="2"/>
    </row>
    <row r="204" spans="1:11" ht="31.5">
      <c r="A204" s="25" t="s">
        <v>416</v>
      </c>
      <c r="B204" s="60"/>
      <c r="C204" s="60" t="s">
        <v>328</v>
      </c>
      <c r="D204" s="60" t="s">
        <v>336</v>
      </c>
      <c r="E204" s="27" t="s">
        <v>691</v>
      </c>
      <c r="F204" s="60">
        <v>200</v>
      </c>
      <c r="G204" s="23">
        <f t="shared" si="17"/>
        <v>291</v>
      </c>
      <c r="H204" s="23">
        <f t="shared" si="17"/>
        <v>291</v>
      </c>
      <c r="I204" s="76">
        <f t="shared" ref="I204:I267" si="18">SUM(H204/G204*100)</f>
        <v>100</v>
      </c>
      <c r="K204" s="2"/>
    </row>
    <row r="205" spans="1:11" ht="31.5">
      <c r="A205" s="25" t="s">
        <v>313</v>
      </c>
      <c r="B205" s="60"/>
      <c r="C205" s="60" t="s">
        <v>328</v>
      </c>
      <c r="D205" s="60" t="s">
        <v>336</v>
      </c>
      <c r="E205" s="27" t="s">
        <v>691</v>
      </c>
      <c r="F205" s="60">
        <v>240</v>
      </c>
      <c r="G205" s="23">
        <v>291</v>
      </c>
      <c r="H205" s="23">
        <v>291</v>
      </c>
      <c r="I205" s="76">
        <f t="shared" si="18"/>
        <v>100</v>
      </c>
      <c r="K205" s="1"/>
    </row>
    <row r="206" spans="1:11" ht="31.5">
      <c r="A206" s="29" t="s">
        <v>337</v>
      </c>
      <c r="B206" s="60"/>
      <c r="C206" s="60" t="s">
        <v>328</v>
      </c>
      <c r="D206" s="60" t="s">
        <v>338</v>
      </c>
      <c r="E206" s="60"/>
      <c r="F206" s="60"/>
      <c r="G206" s="23">
        <f>SUM(G207)</f>
        <v>11286.619999999999</v>
      </c>
      <c r="H206" s="23">
        <f>SUM(H207)</f>
        <v>10744.482020000001</v>
      </c>
      <c r="I206" s="76">
        <f t="shared" si="18"/>
        <v>95.196631232379602</v>
      </c>
    </row>
    <row r="207" spans="1:11" ht="31.5">
      <c r="A207" s="25" t="s">
        <v>424</v>
      </c>
      <c r="B207" s="60"/>
      <c r="C207" s="60" t="s">
        <v>328</v>
      </c>
      <c r="D207" s="60">
        <v>14</v>
      </c>
      <c r="E207" s="26" t="s">
        <v>37</v>
      </c>
      <c r="F207" s="60"/>
      <c r="G207" s="23">
        <f>SUM(G208,G224,G241,G256)</f>
        <v>11286.619999999999</v>
      </c>
      <c r="H207" s="23">
        <f>SUM(H208,H224,H241,H256)</f>
        <v>10744.482020000001</v>
      </c>
      <c r="I207" s="76">
        <f t="shared" si="18"/>
        <v>95.196631232379602</v>
      </c>
    </row>
    <row r="208" spans="1:11" ht="33" customHeight="1">
      <c r="A208" s="25" t="s">
        <v>443</v>
      </c>
      <c r="B208" s="60"/>
      <c r="C208" s="60" t="s">
        <v>328</v>
      </c>
      <c r="D208" s="60">
        <v>14</v>
      </c>
      <c r="E208" s="27" t="s">
        <v>38</v>
      </c>
      <c r="F208" s="60"/>
      <c r="G208" s="23">
        <f>SUM(G209,G217)</f>
        <v>5602.24</v>
      </c>
      <c r="H208" s="23">
        <f>SUM(H209,H217)</f>
        <v>5601.9756100000004</v>
      </c>
      <c r="I208" s="76">
        <f t="shared" si="18"/>
        <v>99.995280637744912</v>
      </c>
    </row>
    <row r="209" spans="1:9" ht="47.45" customHeight="1">
      <c r="A209" s="25" t="s">
        <v>82</v>
      </c>
      <c r="B209" s="60"/>
      <c r="C209" s="60" t="s">
        <v>328</v>
      </c>
      <c r="D209" s="60">
        <v>14</v>
      </c>
      <c r="E209" s="27" t="s">
        <v>83</v>
      </c>
      <c r="F209" s="60"/>
      <c r="G209" s="23">
        <f>SUM(G210,G214,)</f>
        <v>4504.24</v>
      </c>
      <c r="H209" s="23">
        <f>SUM(H210,H214,)</f>
        <v>4504.2385000000004</v>
      </c>
      <c r="I209" s="76">
        <f t="shared" si="18"/>
        <v>99.999966698044517</v>
      </c>
    </row>
    <row r="210" spans="1:9" s="14" customFormat="1" ht="47.45" customHeight="1">
      <c r="A210" s="25" t="s">
        <v>82</v>
      </c>
      <c r="B210" s="60"/>
      <c r="C210" s="60" t="s">
        <v>328</v>
      </c>
      <c r="D210" s="60">
        <v>14</v>
      </c>
      <c r="E210" s="27" t="s">
        <v>83</v>
      </c>
      <c r="F210" s="60"/>
      <c r="G210" s="23">
        <f t="shared" ref="G210:H212" si="19">SUM(G211)</f>
        <v>4400</v>
      </c>
      <c r="H210" s="23">
        <f t="shared" si="19"/>
        <v>4400</v>
      </c>
      <c r="I210" s="76">
        <f t="shared" si="18"/>
        <v>100</v>
      </c>
    </row>
    <row r="211" spans="1:9" s="14" customFormat="1" ht="63">
      <c r="A211" s="33" t="s">
        <v>488</v>
      </c>
      <c r="B211" s="60"/>
      <c r="C211" s="60" t="s">
        <v>328</v>
      </c>
      <c r="D211" s="60">
        <v>14</v>
      </c>
      <c r="E211" s="27" t="s">
        <v>88</v>
      </c>
      <c r="F211" s="60"/>
      <c r="G211" s="23">
        <f t="shared" si="19"/>
        <v>4400</v>
      </c>
      <c r="H211" s="23">
        <f t="shared" si="19"/>
        <v>4400</v>
      </c>
      <c r="I211" s="76">
        <f t="shared" si="18"/>
        <v>100</v>
      </c>
    </row>
    <row r="212" spans="1:9" s="14" customFormat="1" ht="31.5">
      <c r="A212" s="25" t="s">
        <v>416</v>
      </c>
      <c r="B212" s="60"/>
      <c r="C212" s="60" t="s">
        <v>328</v>
      </c>
      <c r="D212" s="60">
        <v>14</v>
      </c>
      <c r="E212" s="27" t="s">
        <v>88</v>
      </c>
      <c r="F212" s="60">
        <v>200</v>
      </c>
      <c r="G212" s="23">
        <f t="shared" si="19"/>
        <v>4400</v>
      </c>
      <c r="H212" s="23">
        <f t="shared" si="19"/>
        <v>4400</v>
      </c>
      <c r="I212" s="76">
        <f t="shared" si="18"/>
        <v>100</v>
      </c>
    </row>
    <row r="213" spans="1:9" s="14" customFormat="1" ht="31.5">
      <c r="A213" s="25" t="s">
        <v>313</v>
      </c>
      <c r="B213" s="60"/>
      <c r="C213" s="60" t="s">
        <v>328</v>
      </c>
      <c r="D213" s="60">
        <v>14</v>
      </c>
      <c r="E213" s="27" t="s">
        <v>88</v>
      </c>
      <c r="F213" s="60">
        <v>240</v>
      </c>
      <c r="G213" s="23">
        <v>4400</v>
      </c>
      <c r="H213" s="23">
        <v>4400</v>
      </c>
      <c r="I213" s="76">
        <f t="shared" si="18"/>
        <v>100</v>
      </c>
    </row>
    <row r="214" spans="1:9" ht="63">
      <c r="A214" s="35" t="s">
        <v>253</v>
      </c>
      <c r="B214" s="60"/>
      <c r="C214" s="60" t="s">
        <v>328</v>
      </c>
      <c r="D214" s="60">
        <v>14</v>
      </c>
      <c r="E214" s="27" t="s">
        <v>89</v>
      </c>
      <c r="F214" s="60"/>
      <c r="G214" s="23">
        <f>SUM(G215)</f>
        <v>104.24</v>
      </c>
      <c r="H214" s="23">
        <f>SUM(H215)</f>
        <v>104.2385</v>
      </c>
      <c r="I214" s="76">
        <f t="shared" si="18"/>
        <v>99.998561013046825</v>
      </c>
    </row>
    <row r="215" spans="1:9" ht="31.5">
      <c r="A215" s="25" t="s">
        <v>416</v>
      </c>
      <c r="B215" s="60"/>
      <c r="C215" s="60" t="s">
        <v>328</v>
      </c>
      <c r="D215" s="60" t="s">
        <v>338</v>
      </c>
      <c r="E215" s="27" t="s">
        <v>89</v>
      </c>
      <c r="F215" s="60">
        <v>200</v>
      </c>
      <c r="G215" s="23">
        <f>SUM(G216)</f>
        <v>104.24</v>
      </c>
      <c r="H215" s="23">
        <f>SUM(H216)</f>
        <v>104.2385</v>
      </c>
      <c r="I215" s="76">
        <f t="shared" si="18"/>
        <v>99.998561013046825</v>
      </c>
    </row>
    <row r="216" spans="1:9" ht="31.5">
      <c r="A216" s="25" t="s">
        <v>313</v>
      </c>
      <c r="B216" s="60"/>
      <c r="C216" s="60" t="s">
        <v>328</v>
      </c>
      <c r="D216" s="60" t="s">
        <v>338</v>
      </c>
      <c r="E216" s="27" t="s">
        <v>89</v>
      </c>
      <c r="F216" s="60">
        <v>240</v>
      </c>
      <c r="G216" s="23">
        <v>104.24</v>
      </c>
      <c r="H216" s="57">
        <v>104.2385</v>
      </c>
      <c r="I216" s="76">
        <f t="shared" si="18"/>
        <v>99.998561013046825</v>
      </c>
    </row>
    <row r="217" spans="1:9" ht="63">
      <c r="A217" s="35" t="s">
        <v>236</v>
      </c>
      <c r="B217" s="60"/>
      <c r="C217" s="60" t="s">
        <v>328</v>
      </c>
      <c r="D217" s="60" t="s">
        <v>338</v>
      </c>
      <c r="E217" s="27" t="s">
        <v>84</v>
      </c>
      <c r="F217" s="60"/>
      <c r="G217" s="23">
        <f>SUM(G218,G221)</f>
        <v>1098</v>
      </c>
      <c r="H217" s="23">
        <f>SUM(H218,H221)</f>
        <v>1097.73711</v>
      </c>
      <c r="I217" s="76">
        <f t="shared" si="18"/>
        <v>99.976057377049187</v>
      </c>
    </row>
    <row r="218" spans="1:9" ht="31.5">
      <c r="A218" s="35" t="s">
        <v>489</v>
      </c>
      <c r="B218" s="60"/>
      <c r="C218" s="60" t="s">
        <v>328</v>
      </c>
      <c r="D218" s="60" t="s">
        <v>338</v>
      </c>
      <c r="E218" s="27" t="s">
        <v>206</v>
      </c>
      <c r="F218" s="60"/>
      <c r="G218" s="23">
        <f>SUM(G219)</f>
        <v>394</v>
      </c>
      <c r="H218" s="23">
        <f>SUM(H219)</f>
        <v>394</v>
      </c>
      <c r="I218" s="76">
        <f t="shared" si="18"/>
        <v>100</v>
      </c>
    </row>
    <row r="219" spans="1:9" ht="31.5">
      <c r="A219" s="25" t="s">
        <v>416</v>
      </c>
      <c r="B219" s="60"/>
      <c r="C219" s="60" t="s">
        <v>328</v>
      </c>
      <c r="D219" s="60" t="s">
        <v>338</v>
      </c>
      <c r="E219" s="27" t="s">
        <v>206</v>
      </c>
      <c r="F219" s="60">
        <v>200</v>
      </c>
      <c r="G219" s="23">
        <f>SUM(G220)</f>
        <v>394</v>
      </c>
      <c r="H219" s="23">
        <f>SUM(H220)</f>
        <v>394</v>
      </c>
      <c r="I219" s="76">
        <f t="shared" si="18"/>
        <v>100</v>
      </c>
    </row>
    <row r="220" spans="1:9" ht="31.5">
      <c r="A220" s="25" t="s">
        <v>313</v>
      </c>
      <c r="B220" s="60"/>
      <c r="C220" s="60" t="s">
        <v>328</v>
      </c>
      <c r="D220" s="60" t="s">
        <v>338</v>
      </c>
      <c r="E220" s="27" t="s">
        <v>206</v>
      </c>
      <c r="F220" s="60">
        <v>240</v>
      </c>
      <c r="G220" s="23">
        <v>394</v>
      </c>
      <c r="H220" s="23">
        <v>394</v>
      </c>
      <c r="I220" s="76">
        <f t="shared" si="18"/>
        <v>100</v>
      </c>
    </row>
    <row r="221" spans="1:9" ht="46.15" customHeight="1">
      <c r="A221" s="35" t="s">
        <v>85</v>
      </c>
      <c r="B221" s="60"/>
      <c r="C221" s="60" t="s">
        <v>328</v>
      </c>
      <c r="D221" s="60" t="s">
        <v>338</v>
      </c>
      <c r="E221" s="27" t="s">
        <v>207</v>
      </c>
      <c r="F221" s="60"/>
      <c r="G221" s="23">
        <f>SUM(G222)</f>
        <v>704</v>
      </c>
      <c r="H221" s="23">
        <f>SUM(H222)</f>
        <v>703.73711000000003</v>
      </c>
      <c r="I221" s="76">
        <f t="shared" si="18"/>
        <v>99.962657670454547</v>
      </c>
    </row>
    <row r="222" spans="1:9" ht="31.5">
      <c r="A222" s="25" t="s">
        <v>416</v>
      </c>
      <c r="B222" s="60"/>
      <c r="C222" s="60" t="s">
        <v>328</v>
      </c>
      <c r="D222" s="60" t="s">
        <v>338</v>
      </c>
      <c r="E222" s="27" t="s">
        <v>207</v>
      </c>
      <c r="F222" s="60">
        <v>200</v>
      </c>
      <c r="G222" s="23">
        <f>SUM(G223)</f>
        <v>704</v>
      </c>
      <c r="H222" s="23">
        <f>SUM(H223)</f>
        <v>703.73711000000003</v>
      </c>
      <c r="I222" s="76">
        <f t="shared" si="18"/>
        <v>99.962657670454547</v>
      </c>
    </row>
    <row r="223" spans="1:9" ht="31.5">
      <c r="A223" s="25" t="s">
        <v>313</v>
      </c>
      <c r="B223" s="60"/>
      <c r="C223" s="60" t="s">
        <v>328</v>
      </c>
      <c r="D223" s="60" t="s">
        <v>338</v>
      </c>
      <c r="E223" s="27" t="s">
        <v>207</v>
      </c>
      <c r="F223" s="60">
        <v>240</v>
      </c>
      <c r="G223" s="23">
        <v>704</v>
      </c>
      <c r="H223" s="57">
        <v>703.73711000000003</v>
      </c>
      <c r="I223" s="76">
        <f t="shared" si="18"/>
        <v>99.962657670454547</v>
      </c>
    </row>
    <row r="224" spans="1:9" ht="47.25">
      <c r="A224" s="25" t="s">
        <v>444</v>
      </c>
      <c r="B224" s="60"/>
      <c r="C224" s="60" t="s">
        <v>328</v>
      </c>
      <c r="D224" s="60" t="s">
        <v>338</v>
      </c>
      <c r="E224" s="26" t="s">
        <v>39</v>
      </c>
      <c r="F224" s="60"/>
      <c r="G224" s="23">
        <f>SUM(G225,G229,G233,G237)</f>
        <v>224.10999999999999</v>
      </c>
      <c r="H224" s="23">
        <f>SUM(H225,H229,H233,H237)</f>
        <v>224.10490000000001</v>
      </c>
      <c r="I224" s="76">
        <f t="shared" si="18"/>
        <v>99.997724331801365</v>
      </c>
    </row>
    <row r="225" spans="1:9" ht="47.25">
      <c r="A225" s="29" t="s">
        <v>254</v>
      </c>
      <c r="B225" s="60"/>
      <c r="C225" s="60" t="s">
        <v>328</v>
      </c>
      <c r="D225" s="60" t="s">
        <v>338</v>
      </c>
      <c r="E225" s="26" t="s">
        <v>97</v>
      </c>
      <c r="F225" s="60"/>
      <c r="G225" s="36">
        <f t="shared" ref="G225:H227" si="20">SUM(G226)</f>
        <v>93</v>
      </c>
      <c r="H225" s="36">
        <f t="shared" si="20"/>
        <v>93</v>
      </c>
      <c r="I225" s="76">
        <f t="shared" si="18"/>
        <v>100</v>
      </c>
    </row>
    <row r="226" spans="1:9" ht="46.15" customHeight="1">
      <c r="A226" s="29" t="s">
        <v>255</v>
      </c>
      <c r="B226" s="60"/>
      <c r="C226" s="60" t="s">
        <v>328</v>
      </c>
      <c r="D226" s="60" t="s">
        <v>338</v>
      </c>
      <c r="E226" s="26" t="s">
        <v>98</v>
      </c>
      <c r="F226" s="60"/>
      <c r="G226" s="36">
        <f t="shared" si="20"/>
        <v>93</v>
      </c>
      <c r="H226" s="36">
        <f t="shared" si="20"/>
        <v>93</v>
      </c>
      <c r="I226" s="76">
        <f t="shared" si="18"/>
        <v>100</v>
      </c>
    </row>
    <row r="227" spans="1:9" ht="31.5">
      <c r="A227" s="25" t="s">
        <v>416</v>
      </c>
      <c r="B227" s="60"/>
      <c r="C227" s="60" t="s">
        <v>328</v>
      </c>
      <c r="D227" s="60" t="s">
        <v>338</v>
      </c>
      <c r="E227" s="26" t="s">
        <v>98</v>
      </c>
      <c r="F227" s="60">
        <v>200</v>
      </c>
      <c r="G227" s="23">
        <f t="shared" si="20"/>
        <v>93</v>
      </c>
      <c r="H227" s="23">
        <f t="shared" si="20"/>
        <v>93</v>
      </c>
      <c r="I227" s="76">
        <f t="shared" si="18"/>
        <v>100</v>
      </c>
    </row>
    <row r="228" spans="1:9" ht="31.5">
      <c r="A228" s="25" t="s">
        <v>313</v>
      </c>
      <c r="B228" s="60"/>
      <c r="C228" s="60" t="s">
        <v>328</v>
      </c>
      <c r="D228" s="60" t="s">
        <v>338</v>
      </c>
      <c r="E228" s="26" t="s">
        <v>98</v>
      </c>
      <c r="F228" s="60">
        <v>240</v>
      </c>
      <c r="G228" s="23">
        <v>93</v>
      </c>
      <c r="H228" s="23">
        <v>93</v>
      </c>
      <c r="I228" s="76">
        <f t="shared" si="18"/>
        <v>100</v>
      </c>
    </row>
    <row r="229" spans="1:9" ht="47.25">
      <c r="A229" s="29" t="s">
        <v>256</v>
      </c>
      <c r="B229" s="60"/>
      <c r="C229" s="60" t="s">
        <v>328</v>
      </c>
      <c r="D229" s="60" t="s">
        <v>338</v>
      </c>
      <c r="E229" s="26" t="s">
        <v>445</v>
      </c>
      <c r="F229" s="60"/>
      <c r="G229" s="23">
        <f t="shared" ref="G229:H231" si="21">SUM(G230)</f>
        <v>69.510000000000005</v>
      </c>
      <c r="H229" s="23">
        <f t="shared" si="21"/>
        <v>69.504900000000006</v>
      </c>
      <c r="I229" s="76">
        <f t="shared" si="18"/>
        <v>99.992662926197667</v>
      </c>
    </row>
    <row r="230" spans="1:9" ht="47.25">
      <c r="A230" s="29" t="s">
        <v>255</v>
      </c>
      <c r="B230" s="60"/>
      <c r="C230" s="60" t="s">
        <v>328</v>
      </c>
      <c r="D230" s="60" t="s">
        <v>338</v>
      </c>
      <c r="E230" s="26" t="s">
        <v>446</v>
      </c>
      <c r="F230" s="60"/>
      <c r="G230" s="23">
        <f t="shared" si="21"/>
        <v>69.510000000000005</v>
      </c>
      <c r="H230" s="23">
        <f t="shared" si="21"/>
        <v>69.504900000000006</v>
      </c>
      <c r="I230" s="76">
        <f t="shared" si="18"/>
        <v>99.992662926197667</v>
      </c>
    </row>
    <row r="231" spans="1:9" ht="31.5">
      <c r="A231" s="25" t="s">
        <v>416</v>
      </c>
      <c r="B231" s="60"/>
      <c r="C231" s="60" t="s">
        <v>328</v>
      </c>
      <c r="D231" s="60" t="s">
        <v>338</v>
      </c>
      <c r="E231" s="26" t="s">
        <v>446</v>
      </c>
      <c r="F231" s="60">
        <v>200</v>
      </c>
      <c r="G231" s="23">
        <f t="shared" si="21"/>
        <v>69.510000000000005</v>
      </c>
      <c r="H231" s="23">
        <f t="shared" si="21"/>
        <v>69.504900000000006</v>
      </c>
      <c r="I231" s="76">
        <f t="shared" si="18"/>
        <v>99.992662926197667</v>
      </c>
    </row>
    <row r="232" spans="1:9" ht="31.5">
      <c r="A232" s="25" t="s">
        <v>313</v>
      </c>
      <c r="B232" s="60"/>
      <c r="C232" s="60" t="s">
        <v>328</v>
      </c>
      <c r="D232" s="60" t="s">
        <v>338</v>
      </c>
      <c r="E232" s="26" t="s">
        <v>446</v>
      </c>
      <c r="F232" s="60">
        <v>240</v>
      </c>
      <c r="G232" s="23">
        <v>69.510000000000005</v>
      </c>
      <c r="H232" s="57">
        <v>69.504900000000006</v>
      </c>
      <c r="I232" s="76">
        <f t="shared" si="18"/>
        <v>99.992662926197667</v>
      </c>
    </row>
    <row r="233" spans="1:9" ht="31.5">
      <c r="A233" s="29" t="s">
        <v>257</v>
      </c>
      <c r="B233" s="60"/>
      <c r="C233" s="60" t="s">
        <v>328</v>
      </c>
      <c r="D233" s="60" t="s">
        <v>338</v>
      </c>
      <c r="E233" s="26" t="s">
        <v>447</v>
      </c>
      <c r="F233" s="60"/>
      <c r="G233" s="23">
        <f t="shared" ref="G233:H235" si="22">SUM(G234)</f>
        <v>31.6</v>
      </c>
      <c r="H233" s="23">
        <f t="shared" si="22"/>
        <v>31.6</v>
      </c>
      <c r="I233" s="76">
        <f t="shared" si="18"/>
        <v>100</v>
      </c>
    </row>
    <row r="234" spans="1:9" ht="47.25">
      <c r="A234" s="29" t="s">
        <v>255</v>
      </c>
      <c r="B234" s="60"/>
      <c r="C234" s="60" t="s">
        <v>328</v>
      </c>
      <c r="D234" s="60" t="s">
        <v>338</v>
      </c>
      <c r="E234" s="26" t="s">
        <v>448</v>
      </c>
      <c r="F234" s="60"/>
      <c r="G234" s="23">
        <f t="shared" si="22"/>
        <v>31.6</v>
      </c>
      <c r="H234" s="23">
        <f t="shared" si="22"/>
        <v>31.6</v>
      </c>
      <c r="I234" s="76">
        <f t="shared" si="18"/>
        <v>100</v>
      </c>
    </row>
    <row r="235" spans="1:9" ht="31.5">
      <c r="A235" s="25" t="s">
        <v>416</v>
      </c>
      <c r="B235" s="60"/>
      <c r="C235" s="60" t="s">
        <v>328</v>
      </c>
      <c r="D235" s="60" t="s">
        <v>338</v>
      </c>
      <c r="E235" s="26" t="s">
        <v>448</v>
      </c>
      <c r="F235" s="60">
        <v>200</v>
      </c>
      <c r="G235" s="23">
        <f t="shared" si="22"/>
        <v>31.6</v>
      </c>
      <c r="H235" s="23">
        <f t="shared" si="22"/>
        <v>31.6</v>
      </c>
      <c r="I235" s="76">
        <f t="shared" si="18"/>
        <v>100</v>
      </c>
    </row>
    <row r="236" spans="1:9" ht="31.5">
      <c r="A236" s="25" t="s">
        <v>313</v>
      </c>
      <c r="B236" s="60"/>
      <c r="C236" s="60" t="s">
        <v>328</v>
      </c>
      <c r="D236" s="60" t="s">
        <v>338</v>
      </c>
      <c r="E236" s="26" t="s">
        <v>448</v>
      </c>
      <c r="F236" s="60">
        <v>240</v>
      </c>
      <c r="G236" s="23">
        <v>31.6</v>
      </c>
      <c r="H236" s="23">
        <v>31.6</v>
      </c>
      <c r="I236" s="76">
        <f t="shared" si="18"/>
        <v>100</v>
      </c>
    </row>
    <row r="237" spans="1:9" ht="31.5">
      <c r="A237" s="29" t="s">
        <v>258</v>
      </c>
      <c r="B237" s="60"/>
      <c r="C237" s="60" t="s">
        <v>328</v>
      </c>
      <c r="D237" s="60" t="s">
        <v>338</v>
      </c>
      <c r="E237" s="26" t="s">
        <v>449</v>
      </c>
      <c r="F237" s="60"/>
      <c r="G237" s="23">
        <f t="shared" ref="G237:H239" si="23">SUM(G238)</f>
        <v>30</v>
      </c>
      <c r="H237" s="23">
        <f t="shared" si="23"/>
        <v>30</v>
      </c>
      <c r="I237" s="76">
        <f t="shared" si="18"/>
        <v>100</v>
      </c>
    </row>
    <row r="238" spans="1:9" ht="47.25">
      <c r="A238" s="29" t="s">
        <v>255</v>
      </c>
      <c r="B238" s="60"/>
      <c r="C238" s="60" t="s">
        <v>328</v>
      </c>
      <c r="D238" s="60" t="s">
        <v>338</v>
      </c>
      <c r="E238" s="26" t="s">
        <v>610</v>
      </c>
      <c r="F238" s="60"/>
      <c r="G238" s="23">
        <f t="shared" si="23"/>
        <v>30</v>
      </c>
      <c r="H238" s="23">
        <f t="shared" si="23"/>
        <v>30</v>
      </c>
      <c r="I238" s="76">
        <f t="shared" si="18"/>
        <v>100</v>
      </c>
    </row>
    <row r="239" spans="1:9" ht="31.5">
      <c r="A239" s="25" t="s">
        <v>416</v>
      </c>
      <c r="B239" s="60"/>
      <c r="C239" s="60" t="s">
        <v>328</v>
      </c>
      <c r="D239" s="60" t="s">
        <v>338</v>
      </c>
      <c r="E239" s="26" t="s">
        <v>610</v>
      </c>
      <c r="F239" s="60">
        <v>200</v>
      </c>
      <c r="G239" s="23">
        <f t="shared" si="23"/>
        <v>30</v>
      </c>
      <c r="H239" s="23">
        <f t="shared" si="23"/>
        <v>30</v>
      </c>
      <c r="I239" s="76">
        <f t="shared" si="18"/>
        <v>100</v>
      </c>
    </row>
    <row r="240" spans="1:9" ht="31.5">
      <c r="A240" s="25" t="s">
        <v>313</v>
      </c>
      <c r="B240" s="60"/>
      <c r="C240" s="60" t="s">
        <v>328</v>
      </c>
      <c r="D240" s="60" t="s">
        <v>338</v>
      </c>
      <c r="E240" s="26" t="s">
        <v>610</v>
      </c>
      <c r="F240" s="60">
        <v>240</v>
      </c>
      <c r="G240" s="23">
        <v>30</v>
      </c>
      <c r="H240" s="57">
        <v>30</v>
      </c>
      <c r="I240" s="76">
        <f t="shared" si="18"/>
        <v>100</v>
      </c>
    </row>
    <row r="241" spans="1:9" ht="47.25">
      <c r="A241" s="25" t="s">
        <v>450</v>
      </c>
      <c r="B241" s="60"/>
      <c r="C241" s="60" t="s">
        <v>328</v>
      </c>
      <c r="D241" s="60" t="s">
        <v>338</v>
      </c>
      <c r="E241" s="26" t="s">
        <v>40</v>
      </c>
      <c r="F241" s="60"/>
      <c r="G241" s="23">
        <f>SUM(G242,G252)</f>
        <v>2646.37</v>
      </c>
      <c r="H241" s="23">
        <f>SUM(H242,H252)</f>
        <v>2646.37</v>
      </c>
      <c r="I241" s="76">
        <f t="shared" si="18"/>
        <v>100</v>
      </c>
    </row>
    <row r="242" spans="1:9" ht="31.5">
      <c r="A242" s="25" t="s">
        <v>653</v>
      </c>
      <c r="B242" s="60"/>
      <c r="C242" s="60" t="s">
        <v>328</v>
      </c>
      <c r="D242" s="60" t="s">
        <v>338</v>
      </c>
      <c r="E242" s="26" t="s">
        <v>654</v>
      </c>
      <c r="F242" s="60"/>
      <c r="G242" s="23">
        <f>SUM(G243,G246,G249)</f>
        <v>1251.3699999999999</v>
      </c>
      <c r="H242" s="23">
        <f>SUM(H243,H246,H249)</f>
        <v>1251.3699999999999</v>
      </c>
      <c r="I242" s="76">
        <f t="shared" si="18"/>
        <v>100</v>
      </c>
    </row>
    <row r="243" spans="1:9" ht="31.5">
      <c r="A243" s="25" t="s">
        <v>655</v>
      </c>
      <c r="B243" s="60"/>
      <c r="C243" s="60" t="s">
        <v>328</v>
      </c>
      <c r="D243" s="60" t="s">
        <v>338</v>
      </c>
      <c r="E243" s="26" t="s">
        <v>656</v>
      </c>
      <c r="F243" s="60"/>
      <c r="G243" s="23">
        <f>SUM(G244)</f>
        <v>228</v>
      </c>
      <c r="H243" s="23">
        <f>SUM(H244)</f>
        <v>228</v>
      </c>
      <c r="I243" s="76">
        <f t="shared" si="18"/>
        <v>100</v>
      </c>
    </row>
    <row r="244" spans="1:9" ht="31.5">
      <c r="A244" s="25" t="s">
        <v>416</v>
      </c>
      <c r="B244" s="60"/>
      <c r="C244" s="60" t="s">
        <v>328</v>
      </c>
      <c r="D244" s="60" t="s">
        <v>338</v>
      </c>
      <c r="E244" s="26" t="s">
        <v>656</v>
      </c>
      <c r="F244" s="60">
        <v>200</v>
      </c>
      <c r="G244" s="23">
        <f>SUM(G245)</f>
        <v>228</v>
      </c>
      <c r="H244" s="23">
        <f>SUM(H245)</f>
        <v>228</v>
      </c>
      <c r="I244" s="76">
        <f t="shared" si="18"/>
        <v>100</v>
      </c>
    </row>
    <row r="245" spans="1:9" ht="31.5">
      <c r="A245" s="25" t="s">
        <v>313</v>
      </c>
      <c r="B245" s="60"/>
      <c r="C245" s="60" t="s">
        <v>328</v>
      </c>
      <c r="D245" s="60" t="s">
        <v>338</v>
      </c>
      <c r="E245" s="26" t="s">
        <v>656</v>
      </c>
      <c r="F245" s="60">
        <v>240</v>
      </c>
      <c r="G245" s="23">
        <v>228</v>
      </c>
      <c r="H245" s="23">
        <v>228</v>
      </c>
      <c r="I245" s="76">
        <f t="shared" si="18"/>
        <v>100</v>
      </c>
    </row>
    <row r="246" spans="1:9" ht="31.5">
      <c r="A246" s="25" t="s">
        <v>657</v>
      </c>
      <c r="B246" s="60"/>
      <c r="C246" s="60" t="s">
        <v>328</v>
      </c>
      <c r="D246" s="60" t="s">
        <v>338</v>
      </c>
      <c r="E246" s="26" t="s">
        <v>658</v>
      </c>
      <c r="F246" s="60"/>
      <c r="G246" s="23">
        <f>SUM(G247)</f>
        <v>640.77</v>
      </c>
      <c r="H246" s="23">
        <f>SUM(H247)</f>
        <v>640.77</v>
      </c>
      <c r="I246" s="76">
        <f t="shared" si="18"/>
        <v>100</v>
      </c>
    </row>
    <row r="247" spans="1:9" ht="31.5">
      <c r="A247" s="25" t="s">
        <v>416</v>
      </c>
      <c r="B247" s="60"/>
      <c r="C247" s="60" t="s">
        <v>328</v>
      </c>
      <c r="D247" s="60" t="s">
        <v>338</v>
      </c>
      <c r="E247" s="26" t="s">
        <v>658</v>
      </c>
      <c r="F247" s="60">
        <v>200</v>
      </c>
      <c r="G247" s="23">
        <f>SUM(G248)</f>
        <v>640.77</v>
      </c>
      <c r="H247" s="23">
        <f>SUM(H248)</f>
        <v>640.77</v>
      </c>
      <c r="I247" s="76">
        <f t="shared" si="18"/>
        <v>100</v>
      </c>
    </row>
    <row r="248" spans="1:9" ht="31.5">
      <c r="A248" s="25" t="s">
        <v>313</v>
      </c>
      <c r="B248" s="60"/>
      <c r="C248" s="60" t="s">
        <v>328</v>
      </c>
      <c r="D248" s="60" t="s">
        <v>338</v>
      </c>
      <c r="E248" s="26" t="s">
        <v>658</v>
      </c>
      <c r="F248" s="60">
        <v>240</v>
      </c>
      <c r="G248" s="23">
        <v>640.77</v>
      </c>
      <c r="H248" s="23">
        <v>640.77</v>
      </c>
      <c r="I248" s="76">
        <f t="shared" si="18"/>
        <v>100</v>
      </c>
    </row>
    <row r="249" spans="1:9" ht="47.25">
      <c r="A249" s="25" t="s">
        <v>238</v>
      </c>
      <c r="B249" s="60"/>
      <c r="C249" s="60" t="s">
        <v>328</v>
      </c>
      <c r="D249" s="60" t="s">
        <v>338</v>
      </c>
      <c r="E249" s="26" t="s">
        <v>659</v>
      </c>
      <c r="F249" s="60"/>
      <c r="G249" s="23">
        <f>SUM(G250)</f>
        <v>382.6</v>
      </c>
      <c r="H249" s="23">
        <f>SUM(H250)</f>
        <v>382.6</v>
      </c>
      <c r="I249" s="76">
        <f t="shared" si="18"/>
        <v>100</v>
      </c>
    </row>
    <row r="250" spans="1:9" ht="31.5">
      <c r="A250" s="25" t="s">
        <v>416</v>
      </c>
      <c r="B250" s="60"/>
      <c r="C250" s="60" t="s">
        <v>328</v>
      </c>
      <c r="D250" s="60" t="s">
        <v>338</v>
      </c>
      <c r="E250" s="26" t="s">
        <v>659</v>
      </c>
      <c r="F250" s="60">
        <v>200</v>
      </c>
      <c r="G250" s="23">
        <f>SUM(G251)</f>
        <v>382.6</v>
      </c>
      <c r="H250" s="23">
        <f>SUM(H251)</f>
        <v>382.6</v>
      </c>
      <c r="I250" s="76">
        <f t="shared" si="18"/>
        <v>100</v>
      </c>
    </row>
    <row r="251" spans="1:9" s="14" customFormat="1" ht="31.5">
      <c r="A251" s="25" t="s">
        <v>313</v>
      </c>
      <c r="B251" s="60"/>
      <c r="C251" s="60" t="s">
        <v>328</v>
      </c>
      <c r="D251" s="60" t="s">
        <v>338</v>
      </c>
      <c r="E251" s="26" t="s">
        <v>659</v>
      </c>
      <c r="F251" s="60">
        <v>240</v>
      </c>
      <c r="G251" s="23">
        <v>382.6</v>
      </c>
      <c r="H251" s="23">
        <v>382.6</v>
      </c>
      <c r="I251" s="76">
        <f t="shared" si="18"/>
        <v>100</v>
      </c>
    </row>
    <row r="252" spans="1:9" s="14" customFormat="1" ht="31.5">
      <c r="A252" s="25" t="s">
        <v>660</v>
      </c>
      <c r="B252" s="60"/>
      <c r="C252" s="60" t="s">
        <v>328</v>
      </c>
      <c r="D252" s="60" t="s">
        <v>338</v>
      </c>
      <c r="E252" s="26" t="s">
        <v>661</v>
      </c>
      <c r="F252" s="60"/>
      <c r="G252" s="23">
        <f>SUM(G254)</f>
        <v>1395</v>
      </c>
      <c r="H252" s="23">
        <f>SUM(H254)</f>
        <v>1395</v>
      </c>
      <c r="I252" s="76">
        <f t="shared" si="18"/>
        <v>100</v>
      </c>
    </row>
    <row r="253" spans="1:9" s="14" customFormat="1" ht="47.25">
      <c r="A253" s="25" t="s">
        <v>672</v>
      </c>
      <c r="B253" s="60"/>
      <c r="C253" s="60" t="s">
        <v>328</v>
      </c>
      <c r="D253" s="60" t="s">
        <v>338</v>
      </c>
      <c r="E253" s="26" t="s">
        <v>662</v>
      </c>
      <c r="F253" s="60"/>
      <c r="G253" s="23">
        <f>SUM(G254)</f>
        <v>1395</v>
      </c>
      <c r="H253" s="23">
        <f>SUM(H254)</f>
        <v>1395</v>
      </c>
      <c r="I253" s="76">
        <f t="shared" si="18"/>
        <v>100</v>
      </c>
    </row>
    <row r="254" spans="1:9" s="14" customFormat="1" ht="31.5">
      <c r="A254" s="25" t="s">
        <v>416</v>
      </c>
      <c r="B254" s="60"/>
      <c r="C254" s="60" t="s">
        <v>328</v>
      </c>
      <c r="D254" s="60" t="s">
        <v>338</v>
      </c>
      <c r="E254" s="26" t="s">
        <v>662</v>
      </c>
      <c r="F254" s="60">
        <v>200</v>
      </c>
      <c r="G254" s="23">
        <f>SUM(G255)</f>
        <v>1395</v>
      </c>
      <c r="H254" s="23">
        <f>SUM(H255)</f>
        <v>1395</v>
      </c>
      <c r="I254" s="76">
        <f t="shared" si="18"/>
        <v>100</v>
      </c>
    </row>
    <row r="255" spans="1:9" s="14" customFormat="1" ht="31.5">
      <c r="A255" s="25" t="s">
        <v>313</v>
      </c>
      <c r="B255" s="60"/>
      <c r="C255" s="60" t="s">
        <v>328</v>
      </c>
      <c r="D255" s="60" t="s">
        <v>338</v>
      </c>
      <c r="E255" s="26" t="s">
        <v>662</v>
      </c>
      <c r="F255" s="60">
        <v>240</v>
      </c>
      <c r="G255" s="23">
        <v>1395</v>
      </c>
      <c r="H255" s="23">
        <v>1395</v>
      </c>
      <c r="I255" s="76">
        <f t="shared" si="18"/>
        <v>100</v>
      </c>
    </row>
    <row r="256" spans="1:9" ht="31.5">
      <c r="A256" s="25" t="s">
        <v>451</v>
      </c>
      <c r="B256" s="60"/>
      <c r="C256" s="60" t="s">
        <v>328</v>
      </c>
      <c r="D256" s="60" t="s">
        <v>338</v>
      </c>
      <c r="E256" s="26" t="s">
        <v>41</v>
      </c>
      <c r="F256" s="60"/>
      <c r="G256" s="23">
        <f>SUM(G257,G279)</f>
        <v>2813.9</v>
      </c>
      <c r="H256" s="23">
        <f>SUM(H257,H279)</f>
        <v>2272.0315100000003</v>
      </c>
      <c r="I256" s="76">
        <f t="shared" si="18"/>
        <v>80.743150431785068</v>
      </c>
    </row>
    <row r="257" spans="1:9" ht="31.5" customHeight="1">
      <c r="A257" s="25" t="s">
        <v>641</v>
      </c>
      <c r="B257" s="60"/>
      <c r="C257" s="60" t="s">
        <v>328</v>
      </c>
      <c r="D257" s="60" t="s">
        <v>338</v>
      </c>
      <c r="E257" s="26" t="s">
        <v>99</v>
      </c>
      <c r="F257" s="60"/>
      <c r="G257" s="23">
        <f>SUM(G258,G261,G264,G267,G270,G273,G276)</f>
        <v>2719.5</v>
      </c>
      <c r="H257" s="23">
        <f>SUM(H258,H261,H264,H267,H270,H273,H276)</f>
        <v>2177.6315100000002</v>
      </c>
      <c r="I257" s="76">
        <f t="shared" si="18"/>
        <v>80.07470159955875</v>
      </c>
    </row>
    <row r="258" spans="1:9" s="14" customFormat="1" ht="31.5">
      <c r="A258" s="25" t="s">
        <v>491</v>
      </c>
      <c r="B258" s="26"/>
      <c r="C258" s="60" t="s">
        <v>328</v>
      </c>
      <c r="D258" s="60" t="s">
        <v>338</v>
      </c>
      <c r="E258" s="26" t="s">
        <v>100</v>
      </c>
      <c r="F258" s="60"/>
      <c r="G258" s="23">
        <f>SUM(G259)</f>
        <v>20</v>
      </c>
      <c r="H258" s="23">
        <f>SUM(H259)</f>
        <v>20</v>
      </c>
      <c r="I258" s="76">
        <f t="shared" si="18"/>
        <v>100</v>
      </c>
    </row>
    <row r="259" spans="1:9" s="14" customFormat="1" ht="31.5">
      <c r="A259" s="25" t="s">
        <v>416</v>
      </c>
      <c r="B259" s="60"/>
      <c r="C259" s="60" t="s">
        <v>328</v>
      </c>
      <c r="D259" s="60" t="s">
        <v>338</v>
      </c>
      <c r="E259" s="26" t="s">
        <v>100</v>
      </c>
      <c r="F259" s="60">
        <v>200</v>
      </c>
      <c r="G259" s="23">
        <f>SUM(G260)</f>
        <v>20</v>
      </c>
      <c r="H259" s="23">
        <f>SUM(H260)</f>
        <v>20</v>
      </c>
      <c r="I259" s="76">
        <f t="shared" si="18"/>
        <v>100</v>
      </c>
    </row>
    <row r="260" spans="1:9" s="14" customFormat="1" ht="31.5">
      <c r="A260" s="25" t="s">
        <v>313</v>
      </c>
      <c r="B260" s="60"/>
      <c r="C260" s="60" t="s">
        <v>328</v>
      </c>
      <c r="D260" s="60" t="s">
        <v>338</v>
      </c>
      <c r="E260" s="26" t="s">
        <v>100</v>
      </c>
      <c r="F260" s="60">
        <v>240</v>
      </c>
      <c r="G260" s="23">
        <v>20</v>
      </c>
      <c r="H260" s="57">
        <v>20</v>
      </c>
      <c r="I260" s="76">
        <f t="shared" si="18"/>
        <v>100</v>
      </c>
    </row>
    <row r="261" spans="1:9" s="14" customFormat="1" ht="15.75">
      <c r="A261" s="25" t="s">
        <v>492</v>
      </c>
      <c r="B261" s="26"/>
      <c r="C261" s="60" t="s">
        <v>328</v>
      </c>
      <c r="D261" s="60" t="s">
        <v>338</v>
      </c>
      <c r="E261" s="26" t="s">
        <v>663</v>
      </c>
      <c r="F261" s="60"/>
      <c r="G261" s="23">
        <f>SUM(G262)</f>
        <v>90</v>
      </c>
      <c r="H261" s="23">
        <f>SUM(H262)</f>
        <v>55.829830000000001</v>
      </c>
      <c r="I261" s="76">
        <f t="shared" si="18"/>
        <v>62.033144444444446</v>
      </c>
    </row>
    <row r="262" spans="1:9" s="14" customFormat="1" ht="31.5">
      <c r="A262" s="25" t="s">
        <v>416</v>
      </c>
      <c r="B262" s="60"/>
      <c r="C262" s="60" t="s">
        <v>328</v>
      </c>
      <c r="D262" s="60" t="s">
        <v>338</v>
      </c>
      <c r="E262" s="26" t="s">
        <v>663</v>
      </c>
      <c r="F262" s="60">
        <v>200</v>
      </c>
      <c r="G262" s="23">
        <f>SUM(G263)</f>
        <v>90</v>
      </c>
      <c r="H262" s="23">
        <f>SUM(H263)</f>
        <v>55.829830000000001</v>
      </c>
      <c r="I262" s="76">
        <f t="shared" si="18"/>
        <v>62.033144444444446</v>
      </c>
    </row>
    <row r="263" spans="1:9" s="14" customFormat="1" ht="31.5">
      <c r="A263" s="25" t="s">
        <v>313</v>
      </c>
      <c r="B263" s="60"/>
      <c r="C263" s="60" t="s">
        <v>328</v>
      </c>
      <c r="D263" s="60" t="s">
        <v>338</v>
      </c>
      <c r="E263" s="26" t="s">
        <v>663</v>
      </c>
      <c r="F263" s="60">
        <v>240</v>
      </c>
      <c r="G263" s="23">
        <v>90</v>
      </c>
      <c r="H263" s="57">
        <v>55.829830000000001</v>
      </c>
      <c r="I263" s="76">
        <f t="shared" si="18"/>
        <v>62.033144444444446</v>
      </c>
    </row>
    <row r="264" spans="1:9" s="14" customFormat="1" ht="47.25">
      <c r="A264" s="25" t="s">
        <v>493</v>
      </c>
      <c r="B264" s="26"/>
      <c r="C264" s="60" t="s">
        <v>328</v>
      </c>
      <c r="D264" s="60" t="s">
        <v>338</v>
      </c>
      <c r="E264" s="26" t="s">
        <v>664</v>
      </c>
      <c r="F264" s="60"/>
      <c r="G264" s="23">
        <f>SUM(G265)</f>
        <v>605.99</v>
      </c>
      <c r="H264" s="23">
        <f>SUM(H265)</f>
        <v>605.98800000000006</v>
      </c>
      <c r="I264" s="76">
        <f t="shared" si="18"/>
        <v>99.999669961550524</v>
      </c>
    </row>
    <row r="265" spans="1:9" s="14" customFormat="1" ht="31.5">
      <c r="A265" s="25" t="s">
        <v>416</v>
      </c>
      <c r="B265" s="60"/>
      <c r="C265" s="60" t="s">
        <v>328</v>
      </c>
      <c r="D265" s="60" t="s">
        <v>338</v>
      </c>
      <c r="E265" s="26" t="s">
        <v>664</v>
      </c>
      <c r="F265" s="60">
        <v>200</v>
      </c>
      <c r="G265" s="23">
        <f>SUM(G266)</f>
        <v>605.99</v>
      </c>
      <c r="H265" s="23">
        <f>SUM(H266)</f>
        <v>605.98800000000006</v>
      </c>
      <c r="I265" s="76">
        <f t="shared" si="18"/>
        <v>99.999669961550524</v>
      </c>
    </row>
    <row r="266" spans="1:9" s="14" customFormat="1" ht="31.5">
      <c r="A266" s="25" t="s">
        <v>313</v>
      </c>
      <c r="B266" s="60"/>
      <c r="C266" s="60" t="s">
        <v>328</v>
      </c>
      <c r="D266" s="60" t="s">
        <v>338</v>
      </c>
      <c r="E266" s="26" t="s">
        <v>664</v>
      </c>
      <c r="F266" s="60">
        <v>240</v>
      </c>
      <c r="G266" s="23">
        <v>605.99</v>
      </c>
      <c r="H266" s="57">
        <v>605.98800000000006</v>
      </c>
      <c r="I266" s="76">
        <f t="shared" si="18"/>
        <v>99.999669961550524</v>
      </c>
    </row>
    <row r="267" spans="1:9" s="14" customFormat="1" ht="47.25">
      <c r="A267" s="25" t="s">
        <v>494</v>
      </c>
      <c r="B267" s="26"/>
      <c r="C267" s="60" t="s">
        <v>328</v>
      </c>
      <c r="D267" s="60" t="s">
        <v>338</v>
      </c>
      <c r="E267" s="26" t="s">
        <v>673</v>
      </c>
      <c r="F267" s="60"/>
      <c r="G267" s="23">
        <f>SUM(G268)</f>
        <v>497.51</v>
      </c>
      <c r="H267" s="23">
        <f>SUM(H268)</f>
        <v>497.50367999999997</v>
      </c>
      <c r="I267" s="76">
        <f t="shared" si="18"/>
        <v>99.998729673775401</v>
      </c>
    </row>
    <row r="268" spans="1:9" s="14" customFormat="1" ht="31.5">
      <c r="A268" s="25" t="s">
        <v>416</v>
      </c>
      <c r="B268" s="60"/>
      <c r="C268" s="60" t="s">
        <v>328</v>
      </c>
      <c r="D268" s="60" t="s">
        <v>338</v>
      </c>
      <c r="E268" s="26" t="s">
        <v>673</v>
      </c>
      <c r="F268" s="60">
        <v>200</v>
      </c>
      <c r="G268" s="23">
        <f>SUM(G269)</f>
        <v>497.51</v>
      </c>
      <c r="H268" s="23">
        <f>SUM(H269)</f>
        <v>497.50367999999997</v>
      </c>
      <c r="I268" s="76">
        <f t="shared" ref="I268:I331" si="24">SUM(H268/G268*100)</f>
        <v>99.998729673775401</v>
      </c>
    </row>
    <row r="269" spans="1:9" s="14" customFormat="1" ht="31.5">
      <c r="A269" s="25" t="s">
        <v>313</v>
      </c>
      <c r="B269" s="60"/>
      <c r="C269" s="60" t="s">
        <v>328</v>
      </c>
      <c r="D269" s="60" t="s">
        <v>338</v>
      </c>
      <c r="E269" s="26" t="s">
        <v>673</v>
      </c>
      <c r="F269" s="60">
        <v>240</v>
      </c>
      <c r="G269" s="23">
        <v>497.51</v>
      </c>
      <c r="H269" s="57">
        <v>497.50367999999997</v>
      </c>
      <c r="I269" s="76">
        <f t="shared" si="24"/>
        <v>99.998729673775401</v>
      </c>
    </row>
    <row r="270" spans="1:9" s="14" customFormat="1" ht="63">
      <c r="A270" s="25" t="s">
        <v>495</v>
      </c>
      <c r="B270" s="26"/>
      <c r="C270" s="60" t="s">
        <v>328</v>
      </c>
      <c r="D270" s="60" t="s">
        <v>338</v>
      </c>
      <c r="E270" s="26" t="s">
        <v>652</v>
      </c>
      <c r="F270" s="60"/>
      <c r="G270" s="23">
        <f>SUM(G271)</f>
        <v>189</v>
      </c>
      <c r="H270" s="23">
        <f>SUM(H271)</f>
        <v>189</v>
      </c>
      <c r="I270" s="76">
        <f t="shared" si="24"/>
        <v>100</v>
      </c>
    </row>
    <row r="271" spans="1:9" s="14" customFormat="1" ht="31.5">
      <c r="A271" s="25" t="s">
        <v>416</v>
      </c>
      <c r="B271" s="60"/>
      <c r="C271" s="60" t="s">
        <v>328</v>
      </c>
      <c r="D271" s="60" t="s">
        <v>338</v>
      </c>
      <c r="E271" s="26" t="s">
        <v>652</v>
      </c>
      <c r="F271" s="60">
        <v>200</v>
      </c>
      <c r="G271" s="23">
        <f>SUM(G272)</f>
        <v>189</v>
      </c>
      <c r="H271" s="23">
        <f>SUM(H272)</f>
        <v>189</v>
      </c>
      <c r="I271" s="76">
        <f t="shared" si="24"/>
        <v>100</v>
      </c>
    </row>
    <row r="272" spans="1:9" s="14" customFormat="1" ht="31.5">
      <c r="A272" s="25" t="s">
        <v>313</v>
      </c>
      <c r="B272" s="60"/>
      <c r="C272" s="60" t="s">
        <v>328</v>
      </c>
      <c r="D272" s="60" t="s">
        <v>338</v>
      </c>
      <c r="E272" s="26" t="s">
        <v>652</v>
      </c>
      <c r="F272" s="60">
        <v>240</v>
      </c>
      <c r="G272" s="23">
        <v>189</v>
      </c>
      <c r="H272" s="23">
        <v>189</v>
      </c>
      <c r="I272" s="76">
        <f t="shared" si="24"/>
        <v>100</v>
      </c>
    </row>
    <row r="273" spans="1:9" s="14" customFormat="1" ht="63">
      <c r="A273" s="25" t="s">
        <v>709</v>
      </c>
      <c r="B273" s="60"/>
      <c r="C273" s="60" t="s">
        <v>328</v>
      </c>
      <c r="D273" s="60" t="s">
        <v>338</v>
      </c>
      <c r="E273" s="26" t="s">
        <v>710</v>
      </c>
      <c r="F273" s="60"/>
      <c r="G273" s="23">
        <f t="shared" ref="G273:H274" si="25">SUM(G274)</f>
        <v>159</v>
      </c>
      <c r="H273" s="23">
        <f t="shared" si="25"/>
        <v>147.87</v>
      </c>
      <c r="I273" s="76">
        <f t="shared" si="24"/>
        <v>93</v>
      </c>
    </row>
    <row r="274" spans="1:9" s="14" customFormat="1" ht="31.5">
      <c r="A274" s="25" t="s">
        <v>416</v>
      </c>
      <c r="B274" s="60"/>
      <c r="C274" s="60" t="s">
        <v>328</v>
      </c>
      <c r="D274" s="60" t="s">
        <v>338</v>
      </c>
      <c r="E274" s="26" t="s">
        <v>710</v>
      </c>
      <c r="F274" s="60">
        <v>200</v>
      </c>
      <c r="G274" s="23">
        <f t="shared" si="25"/>
        <v>159</v>
      </c>
      <c r="H274" s="23">
        <f t="shared" si="25"/>
        <v>147.87</v>
      </c>
      <c r="I274" s="76">
        <f t="shared" si="24"/>
        <v>93</v>
      </c>
    </row>
    <row r="275" spans="1:9" s="14" customFormat="1" ht="31.5">
      <c r="A275" s="25" t="s">
        <v>313</v>
      </c>
      <c r="B275" s="60"/>
      <c r="C275" s="60" t="s">
        <v>328</v>
      </c>
      <c r="D275" s="60" t="s">
        <v>338</v>
      </c>
      <c r="E275" s="26" t="s">
        <v>710</v>
      </c>
      <c r="F275" s="60">
        <v>240</v>
      </c>
      <c r="G275" s="23">
        <v>159</v>
      </c>
      <c r="H275" s="57">
        <v>147.87</v>
      </c>
      <c r="I275" s="76">
        <f t="shared" si="24"/>
        <v>93</v>
      </c>
    </row>
    <row r="276" spans="1:9" s="14" customFormat="1" ht="47.25">
      <c r="A276" s="25" t="s">
        <v>685</v>
      </c>
      <c r="B276" s="60"/>
      <c r="C276" s="60" t="s">
        <v>328</v>
      </c>
      <c r="D276" s="60" t="s">
        <v>338</v>
      </c>
      <c r="E276" s="26" t="s">
        <v>686</v>
      </c>
      <c r="F276" s="60"/>
      <c r="G276" s="23">
        <f t="shared" ref="G276:H277" si="26">SUM(G277)</f>
        <v>1158</v>
      </c>
      <c r="H276" s="23">
        <f t="shared" si="26"/>
        <v>661.44</v>
      </c>
      <c r="I276" s="76">
        <f t="shared" si="24"/>
        <v>57.119170984455955</v>
      </c>
    </row>
    <row r="277" spans="1:9" s="14" customFormat="1" ht="31.5">
      <c r="A277" s="25" t="s">
        <v>416</v>
      </c>
      <c r="B277" s="60"/>
      <c r="C277" s="60" t="s">
        <v>328</v>
      </c>
      <c r="D277" s="60" t="s">
        <v>338</v>
      </c>
      <c r="E277" s="26" t="s">
        <v>686</v>
      </c>
      <c r="F277" s="60">
        <v>200</v>
      </c>
      <c r="G277" s="23">
        <f t="shared" si="26"/>
        <v>1158</v>
      </c>
      <c r="H277" s="23">
        <f t="shared" si="26"/>
        <v>661.44</v>
      </c>
      <c r="I277" s="76">
        <f t="shared" si="24"/>
        <v>57.119170984455955</v>
      </c>
    </row>
    <row r="278" spans="1:9" s="14" customFormat="1" ht="31.5">
      <c r="A278" s="25" t="s">
        <v>313</v>
      </c>
      <c r="B278" s="60"/>
      <c r="C278" s="60" t="s">
        <v>328</v>
      </c>
      <c r="D278" s="60" t="s">
        <v>338</v>
      </c>
      <c r="E278" s="26" t="s">
        <v>686</v>
      </c>
      <c r="F278" s="60">
        <v>240</v>
      </c>
      <c r="G278" s="23">
        <v>1158</v>
      </c>
      <c r="H278" s="57">
        <v>661.44</v>
      </c>
      <c r="I278" s="76">
        <f t="shared" si="24"/>
        <v>57.119170984455955</v>
      </c>
    </row>
    <row r="279" spans="1:9" s="14" customFormat="1" ht="63">
      <c r="A279" s="35" t="s">
        <v>665</v>
      </c>
      <c r="B279" s="60"/>
      <c r="C279" s="60" t="s">
        <v>328</v>
      </c>
      <c r="D279" s="60" t="s">
        <v>338</v>
      </c>
      <c r="E279" s="26" t="s">
        <v>642</v>
      </c>
      <c r="F279" s="60"/>
      <c r="G279" s="23">
        <f t="shared" ref="G279:H280" si="27">SUM(G280)</f>
        <v>94.4</v>
      </c>
      <c r="H279" s="23">
        <f t="shared" si="27"/>
        <v>94.4</v>
      </c>
      <c r="I279" s="76">
        <f t="shared" si="24"/>
        <v>100</v>
      </c>
    </row>
    <row r="280" spans="1:9" s="14" customFormat="1" ht="63">
      <c r="A280" s="35" t="s">
        <v>666</v>
      </c>
      <c r="B280" s="60"/>
      <c r="C280" s="60" t="s">
        <v>328</v>
      </c>
      <c r="D280" s="60" t="s">
        <v>338</v>
      </c>
      <c r="E280" s="26" t="s">
        <v>643</v>
      </c>
      <c r="F280" s="60"/>
      <c r="G280" s="23">
        <f t="shared" si="27"/>
        <v>94.4</v>
      </c>
      <c r="H280" s="23">
        <f t="shared" si="27"/>
        <v>94.4</v>
      </c>
      <c r="I280" s="76">
        <f t="shared" si="24"/>
        <v>100</v>
      </c>
    </row>
    <row r="281" spans="1:9" s="14" customFormat="1" ht="31.5">
      <c r="A281" s="25" t="s">
        <v>416</v>
      </c>
      <c r="B281" s="60"/>
      <c r="C281" s="60" t="s">
        <v>328</v>
      </c>
      <c r="D281" s="60" t="s">
        <v>338</v>
      </c>
      <c r="E281" s="26" t="s">
        <v>643</v>
      </c>
      <c r="F281" s="60">
        <v>200</v>
      </c>
      <c r="G281" s="23">
        <f>SUM(G282)</f>
        <v>94.4</v>
      </c>
      <c r="H281" s="23">
        <f>SUM(H282)</f>
        <v>94.4</v>
      </c>
      <c r="I281" s="76">
        <f t="shared" si="24"/>
        <v>100</v>
      </c>
    </row>
    <row r="282" spans="1:9" s="14" customFormat="1" ht="31.5">
      <c r="A282" s="25" t="s">
        <v>313</v>
      </c>
      <c r="B282" s="60"/>
      <c r="C282" s="60" t="s">
        <v>328</v>
      </c>
      <c r="D282" s="60" t="s">
        <v>338</v>
      </c>
      <c r="E282" s="26" t="s">
        <v>643</v>
      </c>
      <c r="F282" s="60">
        <v>240</v>
      </c>
      <c r="G282" s="23">
        <v>94.4</v>
      </c>
      <c r="H282" s="23">
        <v>94.4</v>
      </c>
      <c r="I282" s="76">
        <f t="shared" si="24"/>
        <v>100</v>
      </c>
    </row>
    <row r="283" spans="1:9" ht="15.75">
      <c r="A283" s="25" t="s">
        <v>339</v>
      </c>
      <c r="B283" s="60"/>
      <c r="C283" s="60" t="s">
        <v>312</v>
      </c>
      <c r="D283" s="60"/>
      <c r="E283" s="63"/>
      <c r="F283" s="63"/>
      <c r="G283" s="23">
        <f>SUM(G284,G294,G361,G380)</f>
        <v>154525.33000000002</v>
      </c>
      <c r="H283" s="23">
        <f>SUM(H284,H294,H361,H380)</f>
        <v>150428.13677999997</v>
      </c>
      <c r="I283" s="76">
        <f t="shared" si="24"/>
        <v>97.348529707071293</v>
      </c>
    </row>
    <row r="284" spans="1:9" s="14" customFormat="1" ht="15.75">
      <c r="A284" s="25" t="s">
        <v>707</v>
      </c>
      <c r="B284" s="60"/>
      <c r="C284" s="60" t="s">
        <v>312</v>
      </c>
      <c r="D284" s="60" t="s">
        <v>347</v>
      </c>
      <c r="E284" s="67"/>
      <c r="F284" s="67"/>
      <c r="G284" s="23">
        <f t="shared" ref="G284:H286" si="28">SUM(G285)</f>
        <v>1645</v>
      </c>
      <c r="H284" s="23">
        <f t="shared" si="28"/>
        <v>1433.80601</v>
      </c>
      <c r="I284" s="76">
        <f t="shared" si="24"/>
        <v>87.161459574468083</v>
      </c>
    </row>
    <row r="285" spans="1:9" s="14" customFormat="1" ht="47.25">
      <c r="A285" s="25" t="s">
        <v>426</v>
      </c>
      <c r="B285" s="60"/>
      <c r="C285" s="60" t="s">
        <v>312</v>
      </c>
      <c r="D285" s="60" t="s">
        <v>347</v>
      </c>
      <c r="E285" s="26" t="s">
        <v>50</v>
      </c>
      <c r="F285" s="67"/>
      <c r="G285" s="23">
        <f t="shared" si="28"/>
        <v>1645</v>
      </c>
      <c r="H285" s="23">
        <f t="shared" si="28"/>
        <v>1433.80601</v>
      </c>
      <c r="I285" s="76">
        <f t="shared" si="24"/>
        <v>87.161459574468083</v>
      </c>
    </row>
    <row r="286" spans="1:9" s="14" customFormat="1" ht="31.5">
      <c r="A286" s="25" t="s">
        <v>224</v>
      </c>
      <c r="B286" s="60"/>
      <c r="C286" s="60" t="s">
        <v>312</v>
      </c>
      <c r="D286" s="60" t="s">
        <v>347</v>
      </c>
      <c r="E286" s="26" t="s">
        <v>112</v>
      </c>
      <c r="F286" s="67"/>
      <c r="G286" s="23">
        <f t="shared" si="28"/>
        <v>1645</v>
      </c>
      <c r="H286" s="23">
        <f t="shared" si="28"/>
        <v>1433.80601</v>
      </c>
      <c r="I286" s="76">
        <f t="shared" si="24"/>
        <v>87.161459574468083</v>
      </c>
    </row>
    <row r="287" spans="1:9" s="14" customFormat="1" ht="47.25">
      <c r="A287" s="25" t="s">
        <v>705</v>
      </c>
      <c r="B287" s="60"/>
      <c r="C287" s="60" t="s">
        <v>312</v>
      </c>
      <c r="D287" s="60" t="s">
        <v>347</v>
      </c>
      <c r="E287" s="26" t="s">
        <v>706</v>
      </c>
      <c r="F287" s="67"/>
      <c r="G287" s="23">
        <f>SUM(G288,G291)</f>
        <v>1645</v>
      </c>
      <c r="H287" s="23">
        <f>SUM(H288,H291)</f>
        <v>1433.80601</v>
      </c>
      <c r="I287" s="76">
        <f t="shared" si="24"/>
        <v>87.161459574468083</v>
      </c>
    </row>
    <row r="288" spans="1:9" s="14" customFormat="1" ht="63">
      <c r="A288" s="25" t="s">
        <v>309</v>
      </c>
      <c r="B288" s="60"/>
      <c r="C288" s="60" t="s">
        <v>312</v>
      </c>
      <c r="D288" s="60" t="s">
        <v>347</v>
      </c>
      <c r="E288" s="26" t="s">
        <v>706</v>
      </c>
      <c r="F288" s="60">
        <v>100</v>
      </c>
      <c r="G288" s="23">
        <f t="shared" ref="G288:H288" si="29">SUM(G289)</f>
        <v>335</v>
      </c>
      <c r="H288" s="23">
        <f t="shared" si="29"/>
        <v>123.80601</v>
      </c>
      <c r="I288" s="76">
        <f t="shared" si="24"/>
        <v>36.95701791044776</v>
      </c>
    </row>
    <row r="289" spans="1:9" s="14" customFormat="1" ht="31.5">
      <c r="A289" s="25" t="s">
        <v>310</v>
      </c>
      <c r="B289" s="60"/>
      <c r="C289" s="60" t="s">
        <v>312</v>
      </c>
      <c r="D289" s="60" t="s">
        <v>347</v>
      </c>
      <c r="E289" s="26" t="s">
        <v>706</v>
      </c>
      <c r="F289" s="60">
        <v>120</v>
      </c>
      <c r="G289" s="23">
        <v>335</v>
      </c>
      <c r="H289" s="23">
        <v>123.80601</v>
      </c>
      <c r="I289" s="76">
        <f t="shared" si="24"/>
        <v>36.95701791044776</v>
      </c>
    </row>
    <row r="290" spans="1:9" s="14" customFormat="1" ht="15.75">
      <c r="A290" s="29" t="s">
        <v>316</v>
      </c>
      <c r="B290" s="60"/>
      <c r="C290" s="60" t="s">
        <v>312</v>
      </c>
      <c r="D290" s="60" t="s">
        <v>347</v>
      </c>
      <c r="E290" s="26" t="s">
        <v>706</v>
      </c>
      <c r="F290" s="60">
        <v>120</v>
      </c>
      <c r="G290" s="23">
        <v>335</v>
      </c>
      <c r="H290" s="23">
        <v>123.80601</v>
      </c>
      <c r="I290" s="76">
        <f t="shared" si="24"/>
        <v>36.95701791044776</v>
      </c>
    </row>
    <row r="291" spans="1:9" s="14" customFormat="1" ht="31.5">
      <c r="A291" s="25" t="s">
        <v>416</v>
      </c>
      <c r="B291" s="60"/>
      <c r="C291" s="60" t="s">
        <v>312</v>
      </c>
      <c r="D291" s="60" t="s">
        <v>347</v>
      </c>
      <c r="E291" s="26" t="s">
        <v>706</v>
      </c>
      <c r="F291" s="60">
        <v>200</v>
      </c>
      <c r="G291" s="23">
        <f t="shared" ref="G291:H291" si="30">SUM(G292)</f>
        <v>1310</v>
      </c>
      <c r="H291" s="23">
        <f t="shared" si="30"/>
        <v>1310</v>
      </c>
      <c r="I291" s="76">
        <f t="shared" si="24"/>
        <v>100</v>
      </c>
    </row>
    <row r="292" spans="1:9" s="14" customFormat="1" ht="31.5">
      <c r="A292" s="25" t="s">
        <v>313</v>
      </c>
      <c r="B292" s="60"/>
      <c r="C292" s="60" t="s">
        <v>312</v>
      </c>
      <c r="D292" s="60" t="s">
        <v>347</v>
      </c>
      <c r="E292" s="26" t="s">
        <v>706</v>
      </c>
      <c r="F292" s="60">
        <v>240</v>
      </c>
      <c r="G292" s="23">
        <v>1310</v>
      </c>
      <c r="H292" s="23">
        <v>1310</v>
      </c>
      <c r="I292" s="76">
        <f t="shared" si="24"/>
        <v>100</v>
      </c>
    </row>
    <row r="293" spans="1:9" s="14" customFormat="1" ht="15.75">
      <c r="A293" s="29" t="s">
        <v>316</v>
      </c>
      <c r="B293" s="60"/>
      <c r="C293" s="60" t="s">
        <v>312</v>
      </c>
      <c r="D293" s="60" t="s">
        <v>347</v>
      </c>
      <c r="E293" s="26" t="s">
        <v>706</v>
      </c>
      <c r="F293" s="60">
        <v>240</v>
      </c>
      <c r="G293" s="23">
        <v>1310</v>
      </c>
      <c r="H293" s="23">
        <v>1310</v>
      </c>
      <c r="I293" s="76">
        <f t="shared" si="24"/>
        <v>100</v>
      </c>
    </row>
    <row r="294" spans="1:9" ht="15.75">
      <c r="A294" s="29" t="s">
        <v>340</v>
      </c>
      <c r="B294" s="60"/>
      <c r="C294" s="60" t="s">
        <v>312</v>
      </c>
      <c r="D294" s="60" t="s">
        <v>336</v>
      </c>
      <c r="E294" s="63"/>
      <c r="F294" s="26"/>
      <c r="G294" s="23">
        <f>SUM(G295,G301,G355,)</f>
        <v>140081.13</v>
      </c>
      <c r="H294" s="23">
        <f>SUM(H295,H301,H355,)</f>
        <v>136489.84396999999</v>
      </c>
      <c r="I294" s="76">
        <f t="shared" si="24"/>
        <v>97.436281367804483</v>
      </c>
    </row>
    <row r="295" spans="1:9" s="14" customFormat="1" ht="31.5">
      <c r="A295" s="25" t="s">
        <v>424</v>
      </c>
      <c r="B295" s="60"/>
      <c r="C295" s="60" t="s">
        <v>312</v>
      </c>
      <c r="D295" s="60" t="s">
        <v>336</v>
      </c>
      <c r="E295" s="26" t="s">
        <v>37</v>
      </c>
      <c r="F295" s="26"/>
      <c r="G295" s="23">
        <f t="shared" ref="G295:H299" si="31">SUM(G296)</f>
        <v>4512.25</v>
      </c>
      <c r="H295" s="23">
        <f t="shared" si="31"/>
        <v>4512.25</v>
      </c>
      <c r="I295" s="76">
        <f t="shared" si="24"/>
        <v>100</v>
      </c>
    </row>
    <row r="296" spans="1:9" s="14" customFormat="1" ht="47.25">
      <c r="A296" s="33" t="s">
        <v>732</v>
      </c>
      <c r="B296" s="60"/>
      <c r="C296" s="60" t="s">
        <v>312</v>
      </c>
      <c r="D296" s="60" t="s">
        <v>336</v>
      </c>
      <c r="E296" s="27" t="s">
        <v>38</v>
      </c>
      <c r="F296" s="26"/>
      <c r="G296" s="23">
        <f t="shared" si="31"/>
        <v>4512.25</v>
      </c>
      <c r="H296" s="23">
        <f t="shared" si="31"/>
        <v>4512.25</v>
      </c>
      <c r="I296" s="76">
        <f t="shared" si="24"/>
        <v>100</v>
      </c>
    </row>
    <row r="297" spans="1:9" s="14" customFormat="1" ht="47.25">
      <c r="A297" s="33" t="s">
        <v>82</v>
      </c>
      <c r="B297" s="60"/>
      <c r="C297" s="60" t="s">
        <v>312</v>
      </c>
      <c r="D297" s="60" t="s">
        <v>336</v>
      </c>
      <c r="E297" s="27" t="s">
        <v>83</v>
      </c>
      <c r="F297" s="26"/>
      <c r="G297" s="23">
        <f t="shared" si="31"/>
        <v>4512.25</v>
      </c>
      <c r="H297" s="23">
        <f t="shared" si="31"/>
        <v>4512.25</v>
      </c>
      <c r="I297" s="76">
        <f t="shared" si="24"/>
        <v>100</v>
      </c>
    </row>
    <row r="298" spans="1:9" s="14" customFormat="1" ht="47.25">
      <c r="A298" s="33" t="s">
        <v>620</v>
      </c>
      <c r="B298" s="60"/>
      <c r="C298" s="60" t="s">
        <v>312</v>
      </c>
      <c r="D298" s="60" t="s">
        <v>336</v>
      </c>
      <c r="E298" s="27" t="s">
        <v>88</v>
      </c>
      <c r="F298" s="60"/>
      <c r="G298" s="23">
        <f t="shared" si="31"/>
        <v>4512.25</v>
      </c>
      <c r="H298" s="23">
        <f t="shared" si="31"/>
        <v>4512.25</v>
      </c>
      <c r="I298" s="76">
        <f t="shared" si="24"/>
        <v>100</v>
      </c>
    </row>
    <row r="299" spans="1:9" s="14" customFormat="1" ht="31.5">
      <c r="A299" s="25" t="s">
        <v>621</v>
      </c>
      <c r="B299" s="60"/>
      <c r="C299" s="60" t="s">
        <v>312</v>
      </c>
      <c r="D299" s="60" t="s">
        <v>336</v>
      </c>
      <c r="E299" s="27" t="s">
        <v>88</v>
      </c>
      <c r="F299" s="60">
        <v>200</v>
      </c>
      <c r="G299" s="23">
        <f t="shared" si="31"/>
        <v>4512.25</v>
      </c>
      <c r="H299" s="23">
        <f t="shared" si="31"/>
        <v>4512.25</v>
      </c>
      <c r="I299" s="76">
        <f t="shared" si="24"/>
        <v>100</v>
      </c>
    </row>
    <row r="300" spans="1:9" s="14" customFormat="1" ht="31.5">
      <c r="A300" s="25" t="s">
        <v>313</v>
      </c>
      <c r="B300" s="60"/>
      <c r="C300" s="60" t="s">
        <v>312</v>
      </c>
      <c r="D300" s="60" t="s">
        <v>336</v>
      </c>
      <c r="E300" s="27" t="s">
        <v>88</v>
      </c>
      <c r="F300" s="60">
        <v>240</v>
      </c>
      <c r="G300" s="23">
        <v>4512.25</v>
      </c>
      <c r="H300" s="23">
        <v>4512.25</v>
      </c>
      <c r="I300" s="76">
        <f t="shared" si="24"/>
        <v>100</v>
      </c>
    </row>
    <row r="301" spans="1:9" ht="34.5" customHeight="1">
      <c r="A301" s="25" t="s">
        <v>498</v>
      </c>
      <c r="B301" s="60"/>
      <c r="C301" s="60" t="s">
        <v>312</v>
      </c>
      <c r="D301" s="60" t="s">
        <v>336</v>
      </c>
      <c r="E301" s="26" t="s">
        <v>51</v>
      </c>
      <c r="F301" s="26"/>
      <c r="G301" s="23">
        <f>SUM(G302,G313,G331)</f>
        <v>135085.27000000002</v>
      </c>
      <c r="H301" s="23">
        <f>SUM(H302,H313,H331)</f>
        <v>131493.99049999999</v>
      </c>
      <c r="I301" s="76">
        <f t="shared" si="24"/>
        <v>97.341472167912883</v>
      </c>
    </row>
    <row r="302" spans="1:9" ht="26.25" customHeight="1">
      <c r="A302" s="25" t="s">
        <v>584</v>
      </c>
      <c r="B302" s="60"/>
      <c r="C302" s="60" t="s">
        <v>312</v>
      </c>
      <c r="D302" s="60" t="s">
        <v>336</v>
      </c>
      <c r="E302" s="27" t="s">
        <v>590</v>
      </c>
      <c r="F302" s="26"/>
      <c r="G302" s="23">
        <f>SUM(G303)</f>
        <v>3971.32</v>
      </c>
      <c r="H302" s="23">
        <f>SUM(H303)</f>
        <v>3971.31963</v>
      </c>
      <c r="I302" s="76">
        <f t="shared" si="24"/>
        <v>99.999990683198519</v>
      </c>
    </row>
    <row r="303" spans="1:9" ht="31.5">
      <c r="A303" s="25" t="s">
        <v>585</v>
      </c>
      <c r="B303" s="60"/>
      <c r="C303" s="60" t="s">
        <v>312</v>
      </c>
      <c r="D303" s="60" t="s">
        <v>336</v>
      </c>
      <c r="E303" s="27" t="s">
        <v>591</v>
      </c>
      <c r="F303" s="26"/>
      <c r="G303" s="23">
        <f>SUM(G304,G307,G310)</f>
        <v>3971.32</v>
      </c>
      <c r="H303" s="23">
        <f>SUM(H304,H307,H310)</f>
        <v>3971.31963</v>
      </c>
      <c r="I303" s="76">
        <f t="shared" si="24"/>
        <v>99.999990683198519</v>
      </c>
    </row>
    <row r="304" spans="1:9" ht="15.75">
      <c r="A304" s="25" t="s">
        <v>341</v>
      </c>
      <c r="B304" s="60"/>
      <c r="C304" s="60" t="s">
        <v>312</v>
      </c>
      <c r="D304" s="60" t="s">
        <v>336</v>
      </c>
      <c r="E304" s="27" t="s">
        <v>592</v>
      </c>
      <c r="F304" s="60"/>
      <c r="G304" s="23">
        <f>SUM(G305)</f>
        <v>223.4</v>
      </c>
      <c r="H304" s="23">
        <f>SUM(H305)</f>
        <v>223.4</v>
      </c>
      <c r="I304" s="76">
        <f t="shared" si="24"/>
        <v>100</v>
      </c>
    </row>
    <row r="305" spans="1:9" ht="31.5">
      <c r="A305" s="25" t="s">
        <v>416</v>
      </c>
      <c r="B305" s="60"/>
      <c r="C305" s="60" t="s">
        <v>312</v>
      </c>
      <c r="D305" s="60" t="s">
        <v>336</v>
      </c>
      <c r="E305" s="27" t="s">
        <v>592</v>
      </c>
      <c r="F305" s="60">
        <v>200</v>
      </c>
      <c r="G305" s="23">
        <f>SUM(G306)</f>
        <v>223.4</v>
      </c>
      <c r="H305" s="23">
        <f>SUM(H306)</f>
        <v>223.4</v>
      </c>
      <c r="I305" s="76">
        <f t="shared" si="24"/>
        <v>100</v>
      </c>
    </row>
    <row r="306" spans="1:9" ht="39" customHeight="1">
      <c r="A306" s="25" t="s">
        <v>313</v>
      </c>
      <c r="B306" s="60"/>
      <c r="C306" s="60" t="s">
        <v>312</v>
      </c>
      <c r="D306" s="60" t="s">
        <v>336</v>
      </c>
      <c r="E306" s="27" t="s">
        <v>592</v>
      </c>
      <c r="F306" s="60">
        <v>240</v>
      </c>
      <c r="G306" s="23">
        <v>223.4</v>
      </c>
      <c r="H306" s="23">
        <v>223.4</v>
      </c>
      <c r="I306" s="76">
        <f t="shared" si="24"/>
        <v>100</v>
      </c>
    </row>
    <row r="307" spans="1:9" ht="26.25" customHeight="1">
      <c r="A307" s="25" t="s">
        <v>343</v>
      </c>
      <c r="B307" s="60"/>
      <c r="C307" s="60" t="s">
        <v>312</v>
      </c>
      <c r="D307" s="60" t="s">
        <v>336</v>
      </c>
      <c r="E307" s="27" t="s">
        <v>593</v>
      </c>
      <c r="F307" s="60"/>
      <c r="G307" s="23">
        <f>SUM(G308)</f>
        <v>3283.51</v>
      </c>
      <c r="H307" s="23">
        <f>SUM(H308)</f>
        <v>3283.5096800000001</v>
      </c>
      <c r="I307" s="76">
        <f t="shared" si="24"/>
        <v>99.999990254331493</v>
      </c>
    </row>
    <row r="308" spans="1:9" ht="31.5">
      <c r="A308" s="25" t="s">
        <v>416</v>
      </c>
      <c r="B308" s="60"/>
      <c r="C308" s="60" t="s">
        <v>312</v>
      </c>
      <c r="D308" s="60" t="s">
        <v>336</v>
      </c>
      <c r="E308" s="27" t="s">
        <v>593</v>
      </c>
      <c r="F308" s="60">
        <v>200</v>
      </c>
      <c r="G308" s="23">
        <f>SUM(G309)</f>
        <v>3283.51</v>
      </c>
      <c r="H308" s="23">
        <f>SUM(H309)</f>
        <v>3283.5096800000001</v>
      </c>
      <c r="I308" s="76">
        <f t="shared" si="24"/>
        <v>99.999990254331493</v>
      </c>
    </row>
    <row r="309" spans="1:9" ht="18" customHeight="1">
      <c r="A309" s="25" t="s">
        <v>313</v>
      </c>
      <c r="B309" s="60"/>
      <c r="C309" s="60" t="s">
        <v>312</v>
      </c>
      <c r="D309" s="60" t="s">
        <v>336</v>
      </c>
      <c r="E309" s="27" t="s">
        <v>593</v>
      </c>
      <c r="F309" s="60">
        <v>240</v>
      </c>
      <c r="G309" s="23">
        <v>3283.51</v>
      </c>
      <c r="H309" s="23">
        <v>3283.5096800000001</v>
      </c>
      <c r="I309" s="76">
        <f t="shared" si="24"/>
        <v>99.999990254331493</v>
      </c>
    </row>
    <row r="310" spans="1:9" ht="15.75">
      <c r="A310" s="25" t="s">
        <v>586</v>
      </c>
      <c r="B310" s="60"/>
      <c r="C310" s="60" t="s">
        <v>312</v>
      </c>
      <c r="D310" s="60" t="s">
        <v>336</v>
      </c>
      <c r="E310" s="27" t="s">
        <v>594</v>
      </c>
      <c r="F310" s="60"/>
      <c r="G310" s="23">
        <f>SUM(G311)</f>
        <v>464.41</v>
      </c>
      <c r="H310" s="23">
        <f>SUM(H311)</f>
        <v>464.40994999999998</v>
      </c>
      <c r="I310" s="76">
        <f t="shared" si="24"/>
        <v>99.999989233651291</v>
      </c>
    </row>
    <row r="311" spans="1:9" ht="31.5">
      <c r="A311" s="25" t="s">
        <v>416</v>
      </c>
      <c r="B311" s="60"/>
      <c r="C311" s="60" t="s">
        <v>312</v>
      </c>
      <c r="D311" s="60" t="s">
        <v>336</v>
      </c>
      <c r="E311" s="27" t="s">
        <v>594</v>
      </c>
      <c r="F311" s="60">
        <v>200</v>
      </c>
      <c r="G311" s="23">
        <f>SUM(G312)</f>
        <v>464.41</v>
      </c>
      <c r="H311" s="23">
        <f>SUM(H312)</f>
        <v>464.40994999999998</v>
      </c>
      <c r="I311" s="76">
        <f t="shared" si="24"/>
        <v>99.999989233651291</v>
      </c>
    </row>
    <row r="312" spans="1:9" ht="31.5">
      <c r="A312" s="25" t="s">
        <v>313</v>
      </c>
      <c r="B312" s="60"/>
      <c r="C312" s="60" t="s">
        <v>312</v>
      </c>
      <c r="D312" s="60" t="s">
        <v>336</v>
      </c>
      <c r="E312" s="27" t="s">
        <v>594</v>
      </c>
      <c r="F312" s="60">
        <v>240</v>
      </c>
      <c r="G312" s="23">
        <v>464.41</v>
      </c>
      <c r="H312" s="23">
        <v>464.40994999999998</v>
      </c>
      <c r="I312" s="76">
        <f t="shared" si="24"/>
        <v>99.999989233651291</v>
      </c>
    </row>
    <row r="313" spans="1:9" ht="31.5">
      <c r="A313" s="25" t="s">
        <v>587</v>
      </c>
      <c r="B313" s="60"/>
      <c r="C313" s="60" t="s">
        <v>312</v>
      </c>
      <c r="D313" s="60" t="s">
        <v>336</v>
      </c>
      <c r="E313" s="27" t="s">
        <v>595</v>
      </c>
      <c r="F313" s="60"/>
      <c r="G313" s="23">
        <f>SUM(G314)</f>
        <v>82729.009999999995</v>
      </c>
      <c r="H313" s="23">
        <f>SUM(H314)</f>
        <v>79164.250009999989</v>
      </c>
      <c r="I313" s="76">
        <f t="shared" si="24"/>
        <v>95.691039950798384</v>
      </c>
    </row>
    <row r="314" spans="1:9" ht="31.5">
      <c r="A314" s="25" t="s">
        <v>704</v>
      </c>
      <c r="B314" s="60"/>
      <c r="C314" s="60" t="s">
        <v>312</v>
      </c>
      <c r="D314" s="60" t="s">
        <v>336</v>
      </c>
      <c r="E314" s="27" t="s">
        <v>596</v>
      </c>
      <c r="F314" s="26"/>
      <c r="G314" s="23">
        <f>SUM(G315,G318,G321,G324)</f>
        <v>82729.009999999995</v>
      </c>
      <c r="H314" s="23">
        <f>SUM(H315,H318,H321,H324)</f>
        <v>79164.250009999989</v>
      </c>
      <c r="I314" s="76">
        <f t="shared" si="24"/>
        <v>95.691039950798384</v>
      </c>
    </row>
    <row r="315" spans="1:9" s="14" customFormat="1" ht="15.75">
      <c r="A315" s="25" t="s">
        <v>622</v>
      </c>
      <c r="B315" s="60"/>
      <c r="C315" s="60" t="s">
        <v>312</v>
      </c>
      <c r="D315" s="60" t="s">
        <v>336</v>
      </c>
      <c r="E315" s="27" t="s">
        <v>623</v>
      </c>
      <c r="F315" s="26"/>
      <c r="G315" s="23">
        <f>SUM(G316)</f>
        <v>5670</v>
      </c>
      <c r="H315" s="23">
        <f>SUM(H316)</f>
        <v>5670</v>
      </c>
      <c r="I315" s="76">
        <f t="shared" si="24"/>
        <v>100</v>
      </c>
    </row>
    <row r="316" spans="1:9" s="14" customFormat="1" ht="31.5">
      <c r="A316" s="25" t="s">
        <v>416</v>
      </c>
      <c r="B316" s="60"/>
      <c r="C316" s="60" t="s">
        <v>312</v>
      </c>
      <c r="D316" s="60" t="s">
        <v>336</v>
      </c>
      <c r="E316" s="27" t="s">
        <v>623</v>
      </c>
      <c r="F316" s="60">
        <v>200</v>
      </c>
      <c r="G316" s="23">
        <f>SUM(G317)</f>
        <v>5670</v>
      </c>
      <c r="H316" s="23">
        <f>SUM(H317)</f>
        <v>5670</v>
      </c>
      <c r="I316" s="76">
        <f t="shared" si="24"/>
        <v>100</v>
      </c>
    </row>
    <row r="317" spans="1:9" s="14" customFormat="1" ht="31.5">
      <c r="A317" s="25" t="s">
        <v>313</v>
      </c>
      <c r="B317" s="60"/>
      <c r="C317" s="60" t="s">
        <v>312</v>
      </c>
      <c r="D317" s="60" t="s">
        <v>336</v>
      </c>
      <c r="E317" s="27" t="s">
        <v>623</v>
      </c>
      <c r="F317" s="60">
        <v>240</v>
      </c>
      <c r="G317" s="23">
        <v>5670</v>
      </c>
      <c r="H317" s="23">
        <v>5670</v>
      </c>
      <c r="I317" s="76">
        <f t="shared" si="24"/>
        <v>100</v>
      </c>
    </row>
    <row r="318" spans="1:9" ht="15.75">
      <c r="A318" s="25" t="s">
        <v>140</v>
      </c>
      <c r="B318" s="60"/>
      <c r="C318" s="60" t="s">
        <v>312</v>
      </c>
      <c r="D318" s="60" t="s">
        <v>336</v>
      </c>
      <c r="E318" s="27" t="s">
        <v>597</v>
      </c>
      <c r="F318" s="26"/>
      <c r="G318" s="23">
        <f>SUM(G319)</f>
        <v>5229.6000000000004</v>
      </c>
      <c r="H318" s="23">
        <f>SUM(H319)</f>
        <v>5228.3895199999997</v>
      </c>
      <c r="I318" s="76">
        <f t="shared" si="24"/>
        <v>99.976853296619225</v>
      </c>
    </row>
    <row r="319" spans="1:9" ht="31.5">
      <c r="A319" s="25" t="s">
        <v>416</v>
      </c>
      <c r="B319" s="60"/>
      <c r="C319" s="60" t="s">
        <v>312</v>
      </c>
      <c r="D319" s="60" t="s">
        <v>336</v>
      </c>
      <c r="E319" s="27" t="s">
        <v>597</v>
      </c>
      <c r="F319" s="60">
        <v>200</v>
      </c>
      <c r="G319" s="23">
        <f>SUM(G320)</f>
        <v>5229.6000000000004</v>
      </c>
      <c r="H319" s="23">
        <f>SUM(H320)</f>
        <v>5228.3895199999997</v>
      </c>
      <c r="I319" s="76">
        <f t="shared" si="24"/>
        <v>99.976853296619225</v>
      </c>
    </row>
    <row r="320" spans="1:9" ht="31.5">
      <c r="A320" s="25" t="s">
        <v>313</v>
      </c>
      <c r="B320" s="60"/>
      <c r="C320" s="60" t="s">
        <v>312</v>
      </c>
      <c r="D320" s="60" t="s">
        <v>336</v>
      </c>
      <c r="E320" s="27" t="s">
        <v>597</v>
      </c>
      <c r="F320" s="60">
        <v>240</v>
      </c>
      <c r="G320" s="23">
        <v>5229.6000000000004</v>
      </c>
      <c r="H320" s="23">
        <v>5228.3895199999997</v>
      </c>
      <c r="I320" s="76">
        <f t="shared" si="24"/>
        <v>99.976853296619225</v>
      </c>
    </row>
    <row r="321" spans="1:9" ht="31.5">
      <c r="A321" s="25" t="s">
        <v>261</v>
      </c>
      <c r="B321" s="60"/>
      <c r="C321" s="60" t="s">
        <v>312</v>
      </c>
      <c r="D321" s="60" t="s">
        <v>336</v>
      </c>
      <c r="E321" s="27" t="s">
        <v>598</v>
      </c>
      <c r="F321" s="26"/>
      <c r="G321" s="23">
        <f>SUM(G322)</f>
        <v>44979.74</v>
      </c>
      <c r="H321" s="23">
        <f>SUM(H322)</f>
        <v>44979.737269999998</v>
      </c>
      <c r="I321" s="76">
        <f t="shared" si="24"/>
        <v>99.999993930600752</v>
      </c>
    </row>
    <row r="322" spans="1:9" ht="31.5">
      <c r="A322" s="25" t="s">
        <v>416</v>
      </c>
      <c r="B322" s="60"/>
      <c r="C322" s="60" t="s">
        <v>312</v>
      </c>
      <c r="D322" s="60" t="s">
        <v>336</v>
      </c>
      <c r="E322" s="27" t="s">
        <v>598</v>
      </c>
      <c r="F322" s="60">
        <v>200</v>
      </c>
      <c r="G322" s="23">
        <f>SUM(G323)</f>
        <v>44979.74</v>
      </c>
      <c r="H322" s="23">
        <f>SUM(H323)</f>
        <v>44979.737269999998</v>
      </c>
      <c r="I322" s="76">
        <f t="shared" si="24"/>
        <v>99.999993930600752</v>
      </c>
    </row>
    <row r="323" spans="1:9" ht="31.5">
      <c r="A323" s="25" t="s">
        <v>313</v>
      </c>
      <c r="B323" s="60"/>
      <c r="C323" s="60" t="s">
        <v>312</v>
      </c>
      <c r="D323" s="60" t="s">
        <v>336</v>
      </c>
      <c r="E323" s="27" t="s">
        <v>598</v>
      </c>
      <c r="F323" s="60">
        <v>240</v>
      </c>
      <c r="G323" s="23">
        <v>44979.74</v>
      </c>
      <c r="H323" s="23">
        <v>44979.737269999998</v>
      </c>
      <c r="I323" s="76">
        <f t="shared" si="24"/>
        <v>99.999993930600752</v>
      </c>
    </row>
    <row r="324" spans="1:9" ht="31.5" customHeight="1">
      <c r="A324" s="24" t="s">
        <v>344</v>
      </c>
      <c r="B324" s="60"/>
      <c r="C324" s="60" t="s">
        <v>312</v>
      </c>
      <c r="D324" s="60" t="s">
        <v>336</v>
      </c>
      <c r="E324" s="27" t="s">
        <v>599</v>
      </c>
      <c r="F324" s="63"/>
      <c r="G324" s="23">
        <f>SUM(G325,G327,G329)</f>
        <v>26849.67</v>
      </c>
      <c r="H324" s="23">
        <f>SUM(H325,H327,H329)</f>
        <v>23286.123219999998</v>
      </c>
      <c r="I324" s="76">
        <f t="shared" si="24"/>
        <v>86.727781831210578</v>
      </c>
    </row>
    <row r="325" spans="1:9" ht="63">
      <c r="A325" s="25" t="s">
        <v>309</v>
      </c>
      <c r="B325" s="60"/>
      <c r="C325" s="60" t="s">
        <v>312</v>
      </c>
      <c r="D325" s="60" t="s">
        <v>336</v>
      </c>
      <c r="E325" s="27" t="s">
        <v>599</v>
      </c>
      <c r="F325" s="60">
        <v>100</v>
      </c>
      <c r="G325" s="23">
        <f>SUM(G326)</f>
        <v>6819.46</v>
      </c>
      <c r="H325" s="23">
        <f>SUM(H326)</f>
        <v>6819.4470899999997</v>
      </c>
      <c r="I325" s="76">
        <f t="shared" si="24"/>
        <v>99.999810688822862</v>
      </c>
    </row>
    <row r="326" spans="1:9" ht="15.75">
      <c r="A326" s="25" t="s">
        <v>322</v>
      </c>
      <c r="B326" s="60"/>
      <c r="C326" s="60" t="s">
        <v>312</v>
      </c>
      <c r="D326" s="60" t="s">
        <v>336</v>
      </c>
      <c r="E326" s="27" t="s">
        <v>599</v>
      </c>
      <c r="F326" s="60">
        <v>110</v>
      </c>
      <c r="G326" s="23">
        <v>6819.46</v>
      </c>
      <c r="H326" s="23">
        <v>6819.4470899999997</v>
      </c>
      <c r="I326" s="76">
        <f t="shared" si="24"/>
        <v>99.999810688822862</v>
      </c>
    </row>
    <row r="327" spans="1:9" s="14" customFormat="1" ht="31.5">
      <c r="A327" s="25" t="s">
        <v>416</v>
      </c>
      <c r="B327" s="60"/>
      <c r="C327" s="60" t="s">
        <v>312</v>
      </c>
      <c r="D327" s="60" t="s">
        <v>336</v>
      </c>
      <c r="E327" s="27" t="s">
        <v>599</v>
      </c>
      <c r="F327" s="60">
        <v>200</v>
      </c>
      <c r="G327" s="23">
        <f>SUM(G328)</f>
        <v>19870.2</v>
      </c>
      <c r="H327" s="23">
        <f>SUM(H328)</f>
        <v>16306.67967</v>
      </c>
      <c r="I327" s="76">
        <f t="shared" si="24"/>
        <v>82.066006733701727</v>
      </c>
    </row>
    <row r="328" spans="1:9" s="14" customFormat="1" ht="31.5">
      <c r="A328" s="25" t="s">
        <v>313</v>
      </c>
      <c r="B328" s="60"/>
      <c r="C328" s="60" t="s">
        <v>312</v>
      </c>
      <c r="D328" s="60" t="s">
        <v>336</v>
      </c>
      <c r="E328" s="27" t="s">
        <v>599</v>
      </c>
      <c r="F328" s="60">
        <v>240</v>
      </c>
      <c r="G328" s="23">
        <v>19870.2</v>
      </c>
      <c r="H328" s="23">
        <v>16306.67967</v>
      </c>
      <c r="I328" s="76">
        <f t="shared" si="24"/>
        <v>82.066006733701727</v>
      </c>
    </row>
    <row r="329" spans="1:9" s="14" customFormat="1" ht="15.75">
      <c r="A329" s="32" t="s">
        <v>314</v>
      </c>
      <c r="B329" s="60"/>
      <c r="C329" s="60" t="s">
        <v>312</v>
      </c>
      <c r="D329" s="60" t="s">
        <v>336</v>
      </c>
      <c r="E329" s="27" t="s">
        <v>599</v>
      </c>
      <c r="F329" s="60">
        <v>800</v>
      </c>
      <c r="G329" s="23">
        <f>SUM(G330)</f>
        <v>160.01</v>
      </c>
      <c r="H329" s="23">
        <f>SUM(H330)</f>
        <v>159.99646000000001</v>
      </c>
      <c r="I329" s="76">
        <f t="shared" si="24"/>
        <v>99.991538028873208</v>
      </c>
    </row>
    <row r="330" spans="1:9" s="14" customFormat="1" ht="15.75">
      <c r="A330" s="32" t="s">
        <v>315</v>
      </c>
      <c r="B330" s="60"/>
      <c r="C330" s="60" t="s">
        <v>312</v>
      </c>
      <c r="D330" s="60" t="s">
        <v>336</v>
      </c>
      <c r="E330" s="27" t="s">
        <v>599</v>
      </c>
      <c r="F330" s="60">
        <v>850</v>
      </c>
      <c r="G330" s="23">
        <v>160.01</v>
      </c>
      <c r="H330" s="23">
        <v>159.99646000000001</v>
      </c>
      <c r="I330" s="76">
        <f t="shared" si="24"/>
        <v>99.991538028873208</v>
      </c>
    </row>
    <row r="331" spans="1:9" ht="39" customHeight="1">
      <c r="A331" s="25" t="s">
        <v>588</v>
      </c>
      <c r="B331" s="56"/>
      <c r="C331" s="60" t="s">
        <v>312</v>
      </c>
      <c r="D331" s="60" t="s">
        <v>336</v>
      </c>
      <c r="E331" s="27" t="s">
        <v>600</v>
      </c>
      <c r="F331" s="64"/>
      <c r="G331" s="23">
        <f>SUM(G332,G348)</f>
        <v>48384.94</v>
      </c>
      <c r="H331" s="23">
        <f>SUM(H332,H348)</f>
        <v>48358.420860000006</v>
      </c>
      <c r="I331" s="76">
        <f t="shared" si="24"/>
        <v>99.945191334328428</v>
      </c>
    </row>
    <row r="332" spans="1:9" ht="31.5">
      <c r="A332" s="25" t="s">
        <v>589</v>
      </c>
      <c r="B332" s="56"/>
      <c r="C332" s="60" t="s">
        <v>312</v>
      </c>
      <c r="D332" s="60" t="s">
        <v>336</v>
      </c>
      <c r="E332" s="27" t="s">
        <v>601</v>
      </c>
      <c r="F332" s="64"/>
      <c r="G332" s="23">
        <f>SUM(,G333,G336,G339,G342,G345)</f>
        <v>44394.33</v>
      </c>
      <c r="H332" s="23">
        <f>SUM(,H333,H336,H339,H342,H345)</f>
        <v>44367.815640000008</v>
      </c>
      <c r="I332" s="76">
        <f t="shared" ref="I332:I395" si="32">SUM(H332/G332*100)</f>
        <v>99.940275345973248</v>
      </c>
    </row>
    <row r="333" spans="1:9" s="14" customFormat="1" ht="78.75">
      <c r="A333" s="25" t="s">
        <v>731</v>
      </c>
      <c r="B333" s="60"/>
      <c r="C333" s="60" t="s">
        <v>312</v>
      </c>
      <c r="D333" s="60" t="s">
        <v>336</v>
      </c>
      <c r="E333" s="27" t="s">
        <v>692</v>
      </c>
      <c r="F333" s="60"/>
      <c r="G333" s="23">
        <f>SUM(G334)</f>
        <v>22449</v>
      </c>
      <c r="H333" s="23">
        <f>SUM(H334)</f>
        <v>22429.862519999999</v>
      </c>
      <c r="I333" s="76">
        <f t="shared" si="32"/>
        <v>99.914751302953348</v>
      </c>
    </row>
    <row r="334" spans="1:9" s="14" customFormat="1" ht="31.5">
      <c r="A334" s="25" t="s">
        <v>416</v>
      </c>
      <c r="B334" s="60"/>
      <c r="C334" s="60" t="s">
        <v>312</v>
      </c>
      <c r="D334" s="60" t="s">
        <v>336</v>
      </c>
      <c r="E334" s="27" t="s">
        <v>692</v>
      </c>
      <c r="F334" s="60">
        <v>200</v>
      </c>
      <c r="G334" s="23">
        <f>SUM(G335)</f>
        <v>22449</v>
      </c>
      <c r="H334" s="23">
        <f>SUM(H335)</f>
        <v>22429.862519999999</v>
      </c>
      <c r="I334" s="76">
        <f t="shared" si="32"/>
        <v>99.914751302953348</v>
      </c>
    </row>
    <row r="335" spans="1:9" s="14" customFormat="1" ht="31.5">
      <c r="A335" s="25" t="s">
        <v>313</v>
      </c>
      <c r="B335" s="60"/>
      <c r="C335" s="60" t="s">
        <v>312</v>
      </c>
      <c r="D335" s="60" t="s">
        <v>336</v>
      </c>
      <c r="E335" s="27" t="s">
        <v>692</v>
      </c>
      <c r="F335" s="60">
        <v>240</v>
      </c>
      <c r="G335" s="23">
        <v>22449</v>
      </c>
      <c r="H335" s="23">
        <v>22429.862519999999</v>
      </c>
      <c r="I335" s="76">
        <f t="shared" si="32"/>
        <v>99.914751302953348</v>
      </c>
    </row>
    <row r="336" spans="1:9" s="14" customFormat="1" ht="63">
      <c r="A336" s="37" t="s">
        <v>717</v>
      </c>
      <c r="B336" s="60"/>
      <c r="C336" s="60" t="s">
        <v>312</v>
      </c>
      <c r="D336" s="60" t="s">
        <v>336</v>
      </c>
      <c r="E336" s="27" t="s">
        <v>718</v>
      </c>
      <c r="F336" s="60"/>
      <c r="G336" s="23">
        <f>SUM(G337)</f>
        <v>15052.58</v>
      </c>
      <c r="H336" s="23">
        <f>SUM(H337)</f>
        <v>15045.25618</v>
      </c>
      <c r="I336" s="76">
        <f t="shared" si="32"/>
        <v>99.95134508502862</v>
      </c>
    </row>
    <row r="337" spans="1:9" s="14" customFormat="1" ht="31.5">
      <c r="A337" s="25" t="s">
        <v>416</v>
      </c>
      <c r="B337" s="60"/>
      <c r="C337" s="60" t="s">
        <v>312</v>
      </c>
      <c r="D337" s="60" t="s">
        <v>336</v>
      </c>
      <c r="E337" s="27" t="s">
        <v>718</v>
      </c>
      <c r="F337" s="60">
        <v>200</v>
      </c>
      <c r="G337" s="23">
        <f>SUM(G338)</f>
        <v>15052.58</v>
      </c>
      <c r="H337" s="23">
        <f>SUM(H338)</f>
        <v>15045.25618</v>
      </c>
      <c r="I337" s="76">
        <f t="shared" si="32"/>
        <v>99.95134508502862</v>
      </c>
    </row>
    <row r="338" spans="1:9" s="14" customFormat="1" ht="31.5">
      <c r="A338" s="25" t="s">
        <v>313</v>
      </c>
      <c r="B338" s="60"/>
      <c r="C338" s="60" t="s">
        <v>312</v>
      </c>
      <c r="D338" s="60" t="s">
        <v>336</v>
      </c>
      <c r="E338" s="27" t="s">
        <v>718</v>
      </c>
      <c r="F338" s="60">
        <v>240</v>
      </c>
      <c r="G338" s="23">
        <v>15052.58</v>
      </c>
      <c r="H338" s="23">
        <v>15045.25618</v>
      </c>
      <c r="I338" s="76">
        <f t="shared" si="32"/>
        <v>99.95134508502862</v>
      </c>
    </row>
    <row r="339" spans="1:9" s="14" customFormat="1" ht="63">
      <c r="A339" s="25" t="s">
        <v>749</v>
      </c>
      <c r="B339" s="60"/>
      <c r="C339" s="60" t="s">
        <v>312</v>
      </c>
      <c r="D339" s="60" t="s">
        <v>336</v>
      </c>
      <c r="E339" s="27" t="s">
        <v>771</v>
      </c>
      <c r="F339" s="60"/>
      <c r="G339" s="23">
        <f>SUM(G340)</f>
        <v>4649</v>
      </c>
      <c r="H339" s="23">
        <f>SUM(H340)</f>
        <v>4648.9585699999998</v>
      </c>
      <c r="I339" s="76">
        <f t="shared" si="32"/>
        <v>99.999108840610887</v>
      </c>
    </row>
    <row r="340" spans="1:9" s="14" customFormat="1" ht="31.5">
      <c r="A340" s="25" t="s">
        <v>416</v>
      </c>
      <c r="B340" s="60"/>
      <c r="C340" s="60" t="s">
        <v>312</v>
      </c>
      <c r="D340" s="60" t="s">
        <v>336</v>
      </c>
      <c r="E340" s="27" t="s">
        <v>771</v>
      </c>
      <c r="F340" s="60">
        <v>200</v>
      </c>
      <c r="G340" s="23">
        <f>SUM(G341)</f>
        <v>4649</v>
      </c>
      <c r="H340" s="23">
        <f>SUM(H341)</f>
        <v>4648.9585699999998</v>
      </c>
      <c r="I340" s="76">
        <f t="shared" si="32"/>
        <v>99.999108840610887</v>
      </c>
    </row>
    <row r="341" spans="1:9" s="14" customFormat="1" ht="31.5">
      <c r="A341" s="25" t="s">
        <v>313</v>
      </c>
      <c r="B341" s="60"/>
      <c r="C341" s="60" t="s">
        <v>312</v>
      </c>
      <c r="D341" s="60" t="s">
        <v>336</v>
      </c>
      <c r="E341" s="27" t="s">
        <v>771</v>
      </c>
      <c r="F341" s="60">
        <v>240</v>
      </c>
      <c r="G341" s="23">
        <v>4649</v>
      </c>
      <c r="H341" s="23">
        <v>4648.9585699999998</v>
      </c>
      <c r="I341" s="76">
        <f t="shared" si="32"/>
        <v>99.999108840610887</v>
      </c>
    </row>
    <row r="342" spans="1:9" s="14" customFormat="1" ht="47.25">
      <c r="A342" s="37" t="s">
        <v>774</v>
      </c>
      <c r="B342" s="60"/>
      <c r="C342" s="60" t="s">
        <v>312</v>
      </c>
      <c r="D342" s="60" t="s">
        <v>336</v>
      </c>
      <c r="E342" s="27" t="s">
        <v>773</v>
      </c>
      <c r="F342" s="60"/>
      <c r="G342" s="23">
        <f>SUM(G343)</f>
        <v>1926.72</v>
      </c>
      <c r="H342" s="23">
        <f>SUM(H343)</f>
        <v>1926.7132799999999</v>
      </c>
      <c r="I342" s="76">
        <f t="shared" si="32"/>
        <v>99.999651220727444</v>
      </c>
    </row>
    <row r="343" spans="1:9" s="14" customFormat="1" ht="31.5">
      <c r="A343" s="25" t="s">
        <v>416</v>
      </c>
      <c r="B343" s="60"/>
      <c r="C343" s="60" t="s">
        <v>312</v>
      </c>
      <c r="D343" s="60" t="s">
        <v>336</v>
      </c>
      <c r="E343" s="27" t="s">
        <v>773</v>
      </c>
      <c r="F343" s="60">
        <v>200</v>
      </c>
      <c r="G343" s="23">
        <f>SUM(G344)</f>
        <v>1926.72</v>
      </c>
      <c r="H343" s="23">
        <f>SUM(H344)</f>
        <v>1926.7132799999999</v>
      </c>
      <c r="I343" s="76">
        <f t="shared" si="32"/>
        <v>99.999651220727444</v>
      </c>
    </row>
    <row r="344" spans="1:9" s="14" customFormat="1" ht="31.5">
      <c r="A344" s="25" t="s">
        <v>313</v>
      </c>
      <c r="B344" s="60"/>
      <c r="C344" s="60" t="s">
        <v>312</v>
      </c>
      <c r="D344" s="60" t="s">
        <v>336</v>
      </c>
      <c r="E344" s="27" t="s">
        <v>773</v>
      </c>
      <c r="F344" s="60">
        <v>240</v>
      </c>
      <c r="G344" s="23">
        <v>1926.72</v>
      </c>
      <c r="H344" s="23">
        <v>1926.7132799999999</v>
      </c>
      <c r="I344" s="76">
        <f t="shared" si="32"/>
        <v>99.999651220727444</v>
      </c>
    </row>
    <row r="345" spans="1:9" s="14" customFormat="1" ht="127.5" customHeight="1">
      <c r="A345" s="38" t="s">
        <v>739</v>
      </c>
      <c r="B345" s="60"/>
      <c r="C345" s="60" t="s">
        <v>312</v>
      </c>
      <c r="D345" s="60" t="s">
        <v>336</v>
      </c>
      <c r="E345" s="27" t="s">
        <v>738</v>
      </c>
      <c r="F345" s="60"/>
      <c r="G345" s="23">
        <f>SUM(G346)</f>
        <v>317.02999999999997</v>
      </c>
      <c r="H345" s="23">
        <f>SUM(H346)</f>
        <v>317.02508999999998</v>
      </c>
      <c r="I345" s="76">
        <f t="shared" si="32"/>
        <v>99.998451250670286</v>
      </c>
    </row>
    <row r="346" spans="1:9" s="14" customFormat="1" ht="31.5">
      <c r="A346" s="25" t="s">
        <v>416</v>
      </c>
      <c r="B346" s="60"/>
      <c r="C346" s="60" t="s">
        <v>312</v>
      </c>
      <c r="D346" s="60" t="s">
        <v>336</v>
      </c>
      <c r="E346" s="27" t="s">
        <v>738</v>
      </c>
      <c r="F346" s="60">
        <v>200</v>
      </c>
      <c r="G346" s="23">
        <f>SUM(G347)</f>
        <v>317.02999999999997</v>
      </c>
      <c r="H346" s="23">
        <f>SUM(H347)</f>
        <v>317.02508999999998</v>
      </c>
      <c r="I346" s="76">
        <f t="shared" si="32"/>
        <v>99.998451250670286</v>
      </c>
    </row>
    <row r="347" spans="1:9" s="14" customFormat="1" ht="31.5">
      <c r="A347" s="25" t="s">
        <v>313</v>
      </c>
      <c r="B347" s="60"/>
      <c r="C347" s="60" t="s">
        <v>312</v>
      </c>
      <c r="D347" s="60" t="s">
        <v>336</v>
      </c>
      <c r="E347" s="27" t="s">
        <v>738</v>
      </c>
      <c r="F347" s="60">
        <v>240</v>
      </c>
      <c r="G347" s="23">
        <v>317.02999999999997</v>
      </c>
      <c r="H347" s="23">
        <v>317.02508999999998</v>
      </c>
      <c r="I347" s="76">
        <f t="shared" si="32"/>
        <v>99.998451250670286</v>
      </c>
    </row>
    <row r="348" spans="1:9" s="14" customFormat="1" ht="31.5">
      <c r="A348" s="25" t="s">
        <v>624</v>
      </c>
      <c r="B348" s="60"/>
      <c r="C348" s="60" t="s">
        <v>312</v>
      </c>
      <c r="D348" s="60" t="s">
        <v>336</v>
      </c>
      <c r="E348" s="26" t="s">
        <v>602</v>
      </c>
      <c r="F348" s="60"/>
      <c r="G348" s="23">
        <f>SUM(G349,G352)</f>
        <v>3990.6099999999997</v>
      </c>
      <c r="H348" s="23">
        <f>SUM(H349,H352)</f>
        <v>3990.6052199999999</v>
      </c>
      <c r="I348" s="76">
        <f t="shared" si="32"/>
        <v>99.999880218813672</v>
      </c>
    </row>
    <row r="349" spans="1:9" s="14" customFormat="1" ht="47.25">
      <c r="A349" s="25" t="s">
        <v>342</v>
      </c>
      <c r="B349" s="60"/>
      <c r="C349" s="60" t="s">
        <v>312</v>
      </c>
      <c r="D349" s="60" t="s">
        <v>336</v>
      </c>
      <c r="E349" s="26" t="s">
        <v>603</v>
      </c>
      <c r="F349" s="60"/>
      <c r="G349" s="23">
        <f>SUM(G350)</f>
        <v>3046.6</v>
      </c>
      <c r="H349" s="23">
        <f>SUM(H350)</f>
        <v>3046.59971</v>
      </c>
      <c r="I349" s="76">
        <f t="shared" si="32"/>
        <v>99.999990481192143</v>
      </c>
    </row>
    <row r="350" spans="1:9" s="14" customFormat="1" ht="31.5">
      <c r="A350" s="25" t="s">
        <v>416</v>
      </c>
      <c r="B350" s="60"/>
      <c r="C350" s="60" t="s">
        <v>312</v>
      </c>
      <c r="D350" s="60" t="s">
        <v>336</v>
      </c>
      <c r="E350" s="26" t="s">
        <v>603</v>
      </c>
      <c r="F350" s="60">
        <v>200</v>
      </c>
      <c r="G350" s="23">
        <f>SUM(G351)</f>
        <v>3046.6</v>
      </c>
      <c r="H350" s="23">
        <f>SUM(H351)</f>
        <v>3046.59971</v>
      </c>
      <c r="I350" s="76">
        <f t="shared" si="32"/>
        <v>99.999990481192143</v>
      </c>
    </row>
    <row r="351" spans="1:9" s="14" customFormat="1" ht="31.5">
      <c r="A351" s="25" t="s">
        <v>313</v>
      </c>
      <c r="B351" s="60"/>
      <c r="C351" s="60" t="s">
        <v>312</v>
      </c>
      <c r="D351" s="60" t="s">
        <v>336</v>
      </c>
      <c r="E351" s="26" t="s">
        <v>603</v>
      </c>
      <c r="F351" s="60">
        <v>240</v>
      </c>
      <c r="G351" s="23">
        <v>3046.6</v>
      </c>
      <c r="H351" s="23">
        <v>3046.59971</v>
      </c>
      <c r="I351" s="76">
        <f t="shared" si="32"/>
        <v>99.999990481192143</v>
      </c>
    </row>
    <row r="352" spans="1:9" s="14" customFormat="1" ht="15.75">
      <c r="A352" s="25" t="s">
        <v>625</v>
      </c>
      <c r="B352" s="60"/>
      <c r="C352" s="60" t="s">
        <v>312</v>
      </c>
      <c r="D352" s="60" t="s">
        <v>336</v>
      </c>
      <c r="E352" s="26" t="s">
        <v>604</v>
      </c>
      <c r="F352" s="26"/>
      <c r="G352" s="23">
        <f>SUM(G353)</f>
        <v>944.01</v>
      </c>
      <c r="H352" s="23">
        <f>SUM(H353)</f>
        <v>944.00550999999996</v>
      </c>
      <c r="I352" s="76">
        <f t="shared" si="32"/>
        <v>99.99952436944524</v>
      </c>
    </row>
    <row r="353" spans="1:9" s="14" customFormat="1" ht="31.5">
      <c r="A353" s="25" t="s">
        <v>534</v>
      </c>
      <c r="B353" s="60"/>
      <c r="C353" s="60" t="s">
        <v>312</v>
      </c>
      <c r="D353" s="60" t="s">
        <v>336</v>
      </c>
      <c r="E353" s="26" t="s">
        <v>604</v>
      </c>
      <c r="F353" s="60">
        <v>400</v>
      </c>
      <c r="G353" s="23">
        <f>SUM(G354)</f>
        <v>944.01</v>
      </c>
      <c r="H353" s="23">
        <f>SUM(H354)</f>
        <v>944.00550999999996</v>
      </c>
      <c r="I353" s="76">
        <f t="shared" si="32"/>
        <v>99.99952436944524</v>
      </c>
    </row>
    <row r="354" spans="1:9" s="14" customFormat="1" ht="31.5">
      <c r="A354" s="29" t="s">
        <v>358</v>
      </c>
      <c r="B354" s="60"/>
      <c r="C354" s="60" t="s">
        <v>312</v>
      </c>
      <c r="D354" s="60" t="s">
        <v>336</v>
      </c>
      <c r="E354" s="26" t="s">
        <v>604</v>
      </c>
      <c r="F354" s="60">
        <v>414</v>
      </c>
      <c r="G354" s="23">
        <v>944.01</v>
      </c>
      <c r="H354" s="23">
        <v>944.00550999999996</v>
      </c>
      <c r="I354" s="76">
        <f t="shared" si="32"/>
        <v>99.99952436944524</v>
      </c>
    </row>
    <row r="355" spans="1:9" ht="31.5">
      <c r="A355" s="25" t="s">
        <v>429</v>
      </c>
      <c r="B355" s="60"/>
      <c r="C355" s="60" t="s">
        <v>312</v>
      </c>
      <c r="D355" s="60" t="s">
        <v>336</v>
      </c>
      <c r="E355" s="26" t="s">
        <v>57</v>
      </c>
      <c r="F355" s="65"/>
      <c r="G355" s="23">
        <f t="shared" ref="G355:H359" si="33">SUM(G356)</f>
        <v>483.61</v>
      </c>
      <c r="H355" s="23">
        <f t="shared" si="33"/>
        <v>483.60347000000002</v>
      </c>
      <c r="I355" s="76">
        <f t="shared" si="32"/>
        <v>99.998649738425598</v>
      </c>
    </row>
    <row r="356" spans="1:9" ht="15.75">
      <c r="A356" s="25" t="s">
        <v>6</v>
      </c>
      <c r="B356" s="60"/>
      <c r="C356" s="60" t="s">
        <v>312</v>
      </c>
      <c r="D356" s="60" t="s">
        <v>336</v>
      </c>
      <c r="E356" s="27" t="s">
        <v>60</v>
      </c>
      <c r="F356" s="65"/>
      <c r="G356" s="23">
        <f t="shared" si="33"/>
        <v>483.61</v>
      </c>
      <c r="H356" s="23">
        <f t="shared" si="33"/>
        <v>483.60347000000002</v>
      </c>
      <c r="I356" s="76">
        <f t="shared" si="32"/>
        <v>99.998649738425598</v>
      </c>
    </row>
    <row r="357" spans="1:9" ht="63">
      <c r="A357" s="35" t="s">
        <v>122</v>
      </c>
      <c r="B357" s="60"/>
      <c r="C357" s="60" t="s">
        <v>312</v>
      </c>
      <c r="D357" s="60" t="s">
        <v>336</v>
      </c>
      <c r="E357" s="27" t="s">
        <v>123</v>
      </c>
      <c r="F357" s="65"/>
      <c r="G357" s="23">
        <f t="shared" si="33"/>
        <v>483.61</v>
      </c>
      <c r="H357" s="23">
        <f t="shared" si="33"/>
        <v>483.60347000000002</v>
      </c>
      <c r="I357" s="76">
        <f t="shared" si="32"/>
        <v>99.998649738425598</v>
      </c>
    </row>
    <row r="358" spans="1:9" ht="15.75">
      <c r="A358" s="25" t="s">
        <v>281</v>
      </c>
      <c r="B358" s="60"/>
      <c r="C358" s="60" t="s">
        <v>312</v>
      </c>
      <c r="D358" s="60" t="s">
        <v>336</v>
      </c>
      <c r="E358" s="27" t="s">
        <v>282</v>
      </c>
      <c r="F358" s="65"/>
      <c r="G358" s="23">
        <f t="shared" si="33"/>
        <v>483.61</v>
      </c>
      <c r="H358" s="23">
        <f t="shared" si="33"/>
        <v>483.60347000000002</v>
      </c>
      <c r="I358" s="76">
        <f t="shared" si="32"/>
        <v>99.998649738425598</v>
      </c>
    </row>
    <row r="359" spans="1:9" ht="31.5">
      <c r="A359" s="25" t="s">
        <v>416</v>
      </c>
      <c r="B359" s="60"/>
      <c r="C359" s="60" t="s">
        <v>312</v>
      </c>
      <c r="D359" s="60" t="s">
        <v>336</v>
      </c>
      <c r="E359" s="27" t="s">
        <v>282</v>
      </c>
      <c r="F359" s="60">
        <v>200</v>
      </c>
      <c r="G359" s="23">
        <f t="shared" si="33"/>
        <v>483.61</v>
      </c>
      <c r="H359" s="23">
        <f t="shared" si="33"/>
        <v>483.60347000000002</v>
      </c>
      <c r="I359" s="76">
        <f t="shared" si="32"/>
        <v>99.998649738425598</v>
      </c>
    </row>
    <row r="360" spans="1:9" ht="31.5">
      <c r="A360" s="25" t="s">
        <v>313</v>
      </c>
      <c r="B360" s="60"/>
      <c r="C360" s="60" t="s">
        <v>312</v>
      </c>
      <c r="D360" s="60" t="s">
        <v>336</v>
      </c>
      <c r="E360" s="27" t="s">
        <v>282</v>
      </c>
      <c r="F360" s="60">
        <v>240</v>
      </c>
      <c r="G360" s="23">
        <v>483.61</v>
      </c>
      <c r="H360" s="23">
        <v>483.60347000000002</v>
      </c>
      <c r="I360" s="76">
        <f t="shared" si="32"/>
        <v>99.998649738425598</v>
      </c>
    </row>
    <row r="361" spans="1:9" ht="15.75">
      <c r="A361" s="25" t="s">
        <v>437</v>
      </c>
      <c r="B361" s="60"/>
      <c r="C361" s="60" t="s">
        <v>312</v>
      </c>
      <c r="D361" s="60">
        <v>10</v>
      </c>
      <c r="E361" s="27"/>
      <c r="F361" s="60"/>
      <c r="G361" s="23">
        <f>SUM(G362)</f>
        <v>5142.17</v>
      </c>
      <c r="H361" s="23">
        <f>SUM(H362)</f>
        <v>4849.7166200000001</v>
      </c>
      <c r="I361" s="76">
        <f t="shared" si="32"/>
        <v>94.312646606393798</v>
      </c>
    </row>
    <row r="362" spans="1:9" ht="63">
      <c r="A362" s="25" t="s">
        <v>578</v>
      </c>
      <c r="B362" s="60"/>
      <c r="C362" s="60" t="s">
        <v>312</v>
      </c>
      <c r="D362" s="60">
        <v>10</v>
      </c>
      <c r="E362" s="26" t="s">
        <v>436</v>
      </c>
      <c r="F362" s="60"/>
      <c r="G362" s="23">
        <f>SUM(G363,)</f>
        <v>5142.17</v>
      </c>
      <c r="H362" s="23">
        <f>SUM(H363,)</f>
        <v>4849.7166200000001</v>
      </c>
      <c r="I362" s="76">
        <f t="shared" si="32"/>
        <v>94.312646606393798</v>
      </c>
    </row>
    <row r="363" spans="1:9" ht="66" customHeight="1">
      <c r="A363" s="25" t="s">
        <v>579</v>
      </c>
      <c r="B363" s="60"/>
      <c r="C363" s="60" t="s">
        <v>312</v>
      </c>
      <c r="D363" s="60">
        <v>10</v>
      </c>
      <c r="E363" s="27" t="s">
        <v>517</v>
      </c>
      <c r="F363" s="60"/>
      <c r="G363" s="23">
        <f>SUM(G364,G368,G372,G376,)</f>
        <v>5142.17</v>
      </c>
      <c r="H363" s="23">
        <f>SUM(H364,H368,H372,H376,)</f>
        <v>4849.7166200000001</v>
      </c>
      <c r="I363" s="76">
        <f t="shared" si="32"/>
        <v>94.312646606393798</v>
      </c>
    </row>
    <row r="364" spans="1:9" ht="46.9" customHeight="1">
      <c r="A364" s="35" t="s">
        <v>504</v>
      </c>
      <c r="B364" s="39"/>
      <c r="C364" s="60" t="s">
        <v>312</v>
      </c>
      <c r="D364" s="60">
        <v>10</v>
      </c>
      <c r="E364" s="27" t="s">
        <v>525</v>
      </c>
      <c r="F364" s="60"/>
      <c r="G364" s="23">
        <f t="shared" ref="G364:H366" si="34">SUM(G365)</f>
        <v>1522.54</v>
      </c>
      <c r="H364" s="23">
        <f t="shared" si="34"/>
        <v>1522.54</v>
      </c>
      <c r="I364" s="76">
        <f t="shared" si="32"/>
        <v>100</v>
      </c>
    </row>
    <row r="365" spans="1:9" ht="31.15" customHeight="1">
      <c r="A365" s="35" t="s">
        <v>247</v>
      </c>
      <c r="B365" s="60"/>
      <c r="C365" s="60" t="s">
        <v>312</v>
      </c>
      <c r="D365" s="60">
        <v>10</v>
      </c>
      <c r="E365" s="27" t="s">
        <v>526</v>
      </c>
      <c r="F365" s="60"/>
      <c r="G365" s="23">
        <f t="shared" si="34"/>
        <v>1522.54</v>
      </c>
      <c r="H365" s="23">
        <f t="shared" si="34"/>
        <v>1522.54</v>
      </c>
      <c r="I365" s="76">
        <f t="shared" si="32"/>
        <v>100</v>
      </c>
    </row>
    <row r="366" spans="1:9" ht="31.5">
      <c r="A366" s="25" t="s">
        <v>416</v>
      </c>
      <c r="B366" s="60"/>
      <c r="C366" s="60" t="s">
        <v>312</v>
      </c>
      <c r="D366" s="60">
        <v>10</v>
      </c>
      <c r="E366" s="27" t="s">
        <v>526</v>
      </c>
      <c r="F366" s="60">
        <v>200</v>
      </c>
      <c r="G366" s="23">
        <f t="shared" si="34"/>
        <v>1522.54</v>
      </c>
      <c r="H366" s="23">
        <f t="shared" si="34"/>
        <v>1522.54</v>
      </c>
      <c r="I366" s="76">
        <f t="shared" si="32"/>
        <v>100</v>
      </c>
    </row>
    <row r="367" spans="1:9" ht="31.5">
      <c r="A367" s="25" t="s">
        <v>313</v>
      </c>
      <c r="B367" s="60"/>
      <c r="C367" s="60" t="s">
        <v>312</v>
      </c>
      <c r="D367" s="60">
        <v>10</v>
      </c>
      <c r="E367" s="27" t="s">
        <v>526</v>
      </c>
      <c r="F367" s="60">
        <v>240</v>
      </c>
      <c r="G367" s="30">
        <v>1522.54</v>
      </c>
      <c r="H367" s="30">
        <v>1522.54</v>
      </c>
      <c r="I367" s="76">
        <f t="shared" si="32"/>
        <v>100</v>
      </c>
    </row>
    <row r="368" spans="1:9" ht="63">
      <c r="A368" s="35" t="s">
        <v>505</v>
      </c>
      <c r="B368" s="27"/>
      <c r="C368" s="60" t="s">
        <v>312</v>
      </c>
      <c r="D368" s="60">
        <v>10</v>
      </c>
      <c r="E368" s="27" t="s">
        <v>518</v>
      </c>
      <c r="F368" s="60"/>
      <c r="G368" s="23">
        <f t="shared" ref="G368:H370" si="35">SUM(G369)</f>
        <v>2204.8000000000002</v>
      </c>
      <c r="H368" s="23">
        <f t="shared" si="35"/>
        <v>1912.3551199999999</v>
      </c>
      <c r="I368" s="76">
        <f t="shared" si="32"/>
        <v>86.735990566037728</v>
      </c>
    </row>
    <row r="369" spans="1:9" ht="31.5">
      <c r="A369" s="35" t="s">
        <v>247</v>
      </c>
      <c r="B369" s="60"/>
      <c r="C369" s="60" t="s">
        <v>312</v>
      </c>
      <c r="D369" s="60">
        <v>10</v>
      </c>
      <c r="E369" s="27" t="s">
        <v>527</v>
      </c>
      <c r="F369" s="60"/>
      <c r="G369" s="23">
        <f t="shared" si="35"/>
        <v>2204.8000000000002</v>
      </c>
      <c r="H369" s="23">
        <f t="shared" si="35"/>
        <v>1912.3551199999999</v>
      </c>
      <c r="I369" s="76">
        <f t="shared" si="32"/>
        <v>86.735990566037728</v>
      </c>
    </row>
    <row r="370" spans="1:9" ht="31.5">
      <c r="A370" s="25" t="s">
        <v>416</v>
      </c>
      <c r="B370" s="60"/>
      <c r="C370" s="60" t="s">
        <v>312</v>
      </c>
      <c r="D370" s="60">
        <v>10</v>
      </c>
      <c r="E370" s="27" t="s">
        <v>527</v>
      </c>
      <c r="F370" s="60">
        <v>200</v>
      </c>
      <c r="G370" s="23">
        <f t="shared" si="35"/>
        <v>2204.8000000000002</v>
      </c>
      <c r="H370" s="23">
        <f t="shared" si="35"/>
        <v>1912.3551199999999</v>
      </c>
      <c r="I370" s="76">
        <f t="shared" si="32"/>
        <v>86.735990566037728</v>
      </c>
    </row>
    <row r="371" spans="1:9" ht="31.5">
      <c r="A371" s="25" t="s">
        <v>313</v>
      </c>
      <c r="B371" s="60"/>
      <c r="C371" s="60" t="s">
        <v>312</v>
      </c>
      <c r="D371" s="60">
        <v>10</v>
      </c>
      <c r="E371" s="27" t="s">
        <v>527</v>
      </c>
      <c r="F371" s="60">
        <v>240</v>
      </c>
      <c r="G371" s="23">
        <v>2204.8000000000002</v>
      </c>
      <c r="H371" s="23">
        <v>1912.3551199999999</v>
      </c>
      <c r="I371" s="76">
        <f t="shared" si="32"/>
        <v>86.735990566037728</v>
      </c>
    </row>
    <row r="372" spans="1:9" ht="66.75" customHeight="1">
      <c r="A372" s="35" t="s">
        <v>580</v>
      </c>
      <c r="B372" s="60"/>
      <c r="C372" s="60" t="s">
        <v>312</v>
      </c>
      <c r="D372" s="60">
        <v>10</v>
      </c>
      <c r="E372" s="27" t="s">
        <v>528</v>
      </c>
      <c r="F372" s="60"/>
      <c r="G372" s="23">
        <f t="shared" ref="G372:H374" si="36">SUM(G373)</f>
        <v>423.67</v>
      </c>
      <c r="H372" s="23">
        <f t="shared" si="36"/>
        <v>423.67</v>
      </c>
      <c r="I372" s="76">
        <f t="shared" si="32"/>
        <v>100</v>
      </c>
    </row>
    <row r="373" spans="1:9" ht="31.5">
      <c r="A373" s="35" t="s">
        <v>247</v>
      </c>
      <c r="B373" s="60"/>
      <c r="C373" s="60" t="s">
        <v>312</v>
      </c>
      <c r="D373" s="60">
        <v>10</v>
      </c>
      <c r="E373" s="27" t="s">
        <v>529</v>
      </c>
      <c r="F373" s="60"/>
      <c r="G373" s="23">
        <f t="shared" si="36"/>
        <v>423.67</v>
      </c>
      <c r="H373" s="23">
        <f t="shared" si="36"/>
        <v>423.67</v>
      </c>
      <c r="I373" s="76">
        <f t="shared" si="32"/>
        <v>100</v>
      </c>
    </row>
    <row r="374" spans="1:9" ht="31.5">
      <c r="A374" s="25" t="s">
        <v>416</v>
      </c>
      <c r="B374" s="60"/>
      <c r="C374" s="60" t="s">
        <v>312</v>
      </c>
      <c r="D374" s="60">
        <v>10</v>
      </c>
      <c r="E374" s="27" t="s">
        <v>529</v>
      </c>
      <c r="F374" s="60">
        <v>200</v>
      </c>
      <c r="G374" s="23">
        <f t="shared" si="36"/>
        <v>423.67</v>
      </c>
      <c r="H374" s="23">
        <f t="shared" si="36"/>
        <v>423.67</v>
      </c>
      <c r="I374" s="76">
        <f t="shared" si="32"/>
        <v>100</v>
      </c>
    </row>
    <row r="375" spans="1:9" ht="31.5">
      <c r="A375" s="25" t="s">
        <v>313</v>
      </c>
      <c r="B375" s="60"/>
      <c r="C375" s="60" t="s">
        <v>312</v>
      </c>
      <c r="D375" s="60">
        <v>10</v>
      </c>
      <c r="E375" s="27" t="s">
        <v>529</v>
      </c>
      <c r="F375" s="60">
        <v>240</v>
      </c>
      <c r="G375" s="23">
        <v>423.67</v>
      </c>
      <c r="H375" s="23">
        <v>423.67</v>
      </c>
      <c r="I375" s="76">
        <f t="shared" si="32"/>
        <v>100</v>
      </c>
    </row>
    <row r="376" spans="1:9" ht="63">
      <c r="A376" s="35" t="s">
        <v>581</v>
      </c>
      <c r="B376" s="60"/>
      <c r="C376" s="60" t="s">
        <v>312</v>
      </c>
      <c r="D376" s="60">
        <v>10</v>
      </c>
      <c r="E376" s="27" t="s">
        <v>530</v>
      </c>
      <c r="F376" s="60"/>
      <c r="G376" s="23">
        <f t="shared" ref="G376:H378" si="37">SUM(G377)</f>
        <v>991.16</v>
      </c>
      <c r="H376" s="23">
        <f t="shared" si="37"/>
        <v>991.15150000000006</v>
      </c>
      <c r="I376" s="76">
        <f t="shared" si="32"/>
        <v>99.999142418983823</v>
      </c>
    </row>
    <row r="377" spans="1:9" ht="31.5">
      <c r="A377" s="35" t="s">
        <v>247</v>
      </c>
      <c r="B377" s="60"/>
      <c r="C377" s="60" t="s">
        <v>312</v>
      </c>
      <c r="D377" s="60">
        <v>10</v>
      </c>
      <c r="E377" s="27" t="s">
        <v>531</v>
      </c>
      <c r="F377" s="60"/>
      <c r="G377" s="23">
        <f t="shared" si="37"/>
        <v>991.16</v>
      </c>
      <c r="H377" s="23">
        <f t="shared" si="37"/>
        <v>991.15150000000006</v>
      </c>
      <c r="I377" s="76">
        <f t="shared" si="32"/>
        <v>99.999142418983823</v>
      </c>
    </row>
    <row r="378" spans="1:9" ht="31.5">
      <c r="A378" s="25" t="s">
        <v>416</v>
      </c>
      <c r="B378" s="60"/>
      <c r="C378" s="60" t="s">
        <v>312</v>
      </c>
      <c r="D378" s="60">
        <v>10</v>
      </c>
      <c r="E378" s="27" t="s">
        <v>531</v>
      </c>
      <c r="F378" s="60">
        <v>200</v>
      </c>
      <c r="G378" s="23">
        <f t="shared" si="37"/>
        <v>991.16</v>
      </c>
      <c r="H378" s="23">
        <f t="shared" si="37"/>
        <v>991.15150000000006</v>
      </c>
      <c r="I378" s="76">
        <f t="shared" si="32"/>
        <v>99.999142418983823</v>
      </c>
    </row>
    <row r="379" spans="1:9" ht="31.5">
      <c r="A379" s="25" t="s">
        <v>313</v>
      </c>
      <c r="B379" s="60"/>
      <c r="C379" s="60" t="s">
        <v>312</v>
      </c>
      <c r="D379" s="60">
        <v>10</v>
      </c>
      <c r="E379" s="27" t="s">
        <v>531</v>
      </c>
      <c r="F379" s="60">
        <v>240</v>
      </c>
      <c r="G379" s="23">
        <v>991.16</v>
      </c>
      <c r="H379" s="23">
        <v>991.15150000000006</v>
      </c>
      <c r="I379" s="76">
        <f t="shared" si="32"/>
        <v>99.999142418983823</v>
      </c>
    </row>
    <row r="380" spans="1:9" ht="15.75">
      <c r="A380" s="40" t="s">
        <v>345</v>
      </c>
      <c r="B380" s="60"/>
      <c r="C380" s="60" t="s">
        <v>312</v>
      </c>
      <c r="D380" s="60">
        <v>12</v>
      </c>
      <c r="E380" s="63"/>
      <c r="F380" s="43"/>
      <c r="G380" s="23">
        <f>SUM(G381,G405)</f>
        <v>7657.0300000000007</v>
      </c>
      <c r="H380" s="23">
        <f>SUM(H381,H405)</f>
        <v>7654.7701800000004</v>
      </c>
      <c r="I380" s="76">
        <f t="shared" si="32"/>
        <v>99.970486990386604</v>
      </c>
    </row>
    <row r="381" spans="1:9" ht="31.5">
      <c r="A381" s="25" t="s">
        <v>422</v>
      </c>
      <c r="B381" s="60"/>
      <c r="C381" s="60" t="s">
        <v>312</v>
      </c>
      <c r="D381" s="60">
        <v>12</v>
      </c>
      <c r="E381" s="26" t="s">
        <v>28</v>
      </c>
      <c r="F381" s="65"/>
      <c r="G381" s="23">
        <f>SUM(G382,G395,G400)</f>
        <v>7568.0300000000007</v>
      </c>
      <c r="H381" s="23">
        <f>SUM(H382,H395,H400)</f>
        <v>7565.7701800000004</v>
      </c>
      <c r="I381" s="76">
        <f t="shared" si="32"/>
        <v>99.970139917521465</v>
      </c>
    </row>
    <row r="382" spans="1:9" ht="33.75" customHeight="1">
      <c r="A382" s="25" t="s">
        <v>2</v>
      </c>
      <c r="B382" s="60"/>
      <c r="C382" s="60" t="s">
        <v>312</v>
      </c>
      <c r="D382" s="60">
        <v>12</v>
      </c>
      <c r="E382" s="27" t="s">
        <v>29</v>
      </c>
      <c r="F382" s="65"/>
      <c r="G382" s="23">
        <f>SUM(G383,G387,G391)</f>
        <v>5247.8</v>
      </c>
      <c r="H382" s="23">
        <f>SUM(H383,H387,H391)</f>
        <v>5247.7865000000002</v>
      </c>
      <c r="I382" s="76">
        <f t="shared" si="32"/>
        <v>99.999742749342573</v>
      </c>
    </row>
    <row r="383" spans="1:9" s="14" customFormat="1" ht="36" customHeight="1">
      <c r="A383" s="25" t="s">
        <v>675</v>
      </c>
      <c r="B383" s="60"/>
      <c r="C383" s="60" t="s">
        <v>312</v>
      </c>
      <c r="D383" s="60">
        <v>12</v>
      </c>
      <c r="E383" s="27" t="s">
        <v>676</v>
      </c>
      <c r="F383" s="65"/>
      <c r="G383" s="23">
        <f t="shared" ref="G383:H385" si="38">SUM(G384)</f>
        <v>339.17</v>
      </c>
      <c r="H383" s="23">
        <f t="shared" si="38"/>
        <v>339.16149999999999</v>
      </c>
      <c r="I383" s="76">
        <f t="shared" si="32"/>
        <v>99.997493882124004</v>
      </c>
    </row>
    <row r="384" spans="1:9" s="14" customFormat="1" ht="53.25" customHeight="1">
      <c r="A384" s="25" t="s">
        <v>677</v>
      </c>
      <c r="B384" s="60"/>
      <c r="C384" s="60" t="s">
        <v>312</v>
      </c>
      <c r="D384" s="60">
        <v>12</v>
      </c>
      <c r="E384" s="27" t="s">
        <v>678</v>
      </c>
      <c r="F384" s="60"/>
      <c r="G384" s="23">
        <f t="shared" si="38"/>
        <v>339.17</v>
      </c>
      <c r="H384" s="23">
        <f t="shared" si="38"/>
        <v>339.16149999999999</v>
      </c>
      <c r="I384" s="76">
        <f t="shared" si="32"/>
        <v>99.997493882124004</v>
      </c>
    </row>
    <row r="385" spans="1:9" s="14" customFormat="1" ht="22.5" customHeight="1">
      <c r="A385" s="25" t="s">
        <v>314</v>
      </c>
      <c r="B385" s="60"/>
      <c r="C385" s="60" t="s">
        <v>312</v>
      </c>
      <c r="D385" s="60">
        <v>12</v>
      </c>
      <c r="E385" s="27" t="s">
        <v>678</v>
      </c>
      <c r="F385" s="60">
        <v>800</v>
      </c>
      <c r="G385" s="23">
        <f t="shared" si="38"/>
        <v>339.17</v>
      </c>
      <c r="H385" s="23">
        <f t="shared" si="38"/>
        <v>339.16149999999999</v>
      </c>
      <c r="I385" s="76">
        <f t="shared" si="32"/>
        <v>99.997493882124004</v>
      </c>
    </row>
    <row r="386" spans="1:9" s="14" customFormat="1" ht="51" customHeight="1">
      <c r="A386" s="29" t="s">
        <v>417</v>
      </c>
      <c r="B386" s="60"/>
      <c r="C386" s="60" t="s">
        <v>312</v>
      </c>
      <c r="D386" s="60">
        <v>12</v>
      </c>
      <c r="E386" s="27" t="s">
        <v>678</v>
      </c>
      <c r="F386" s="65">
        <v>810</v>
      </c>
      <c r="G386" s="23">
        <v>339.17</v>
      </c>
      <c r="H386" s="23">
        <v>339.16149999999999</v>
      </c>
      <c r="I386" s="76">
        <f t="shared" si="32"/>
        <v>99.997493882124004</v>
      </c>
    </row>
    <row r="387" spans="1:9" ht="31.5">
      <c r="A387" s="25" t="s">
        <v>74</v>
      </c>
      <c r="B387" s="60"/>
      <c r="C387" s="60" t="s">
        <v>312</v>
      </c>
      <c r="D387" s="60">
        <v>12</v>
      </c>
      <c r="E387" s="27" t="s">
        <v>75</v>
      </c>
      <c r="F387" s="60"/>
      <c r="G387" s="23">
        <f>SUM(G388,)</f>
        <v>4580.6000000000004</v>
      </c>
      <c r="H387" s="23">
        <f>SUM(H388,)</f>
        <v>4580.6000000000004</v>
      </c>
      <c r="I387" s="76">
        <f t="shared" si="32"/>
        <v>100</v>
      </c>
    </row>
    <row r="388" spans="1:9" ht="47.25">
      <c r="A388" s="25" t="s">
        <v>277</v>
      </c>
      <c r="B388" s="60"/>
      <c r="C388" s="60" t="s">
        <v>312</v>
      </c>
      <c r="D388" s="60">
        <v>12</v>
      </c>
      <c r="E388" s="27" t="s">
        <v>203</v>
      </c>
      <c r="F388" s="60"/>
      <c r="G388" s="23">
        <f>SUM(G389)</f>
        <v>4580.6000000000004</v>
      </c>
      <c r="H388" s="23">
        <f>SUM(H389)</f>
        <v>4580.6000000000004</v>
      </c>
      <c r="I388" s="76">
        <f t="shared" si="32"/>
        <v>100</v>
      </c>
    </row>
    <row r="389" spans="1:9" ht="15.75">
      <c r="A389" s="25" t="s">
        <v>314</v>
      </c>
      <c r="B389" s="60"/>
      <c r="C389" s="60" t="s">
        <v>312</v>
      </c>
      <c r="D389" s="60">
        <v>12</v>
      </c>
      <c r="E389" s="27" t="s">
        <v>203</v>
      </c>
      <c r="F389" s="60">
        <v>800</v>
      </c>
      <c r="G389" s="23">
        <f>SUM(G390)</f>
        <v>4580.6000000000004</v>
      </c>
      <c r="H389" s="23">
        <f>SUM(H390)</f>
        <v>4580.6000000000004</v>
      </c>
      <c r="I389" s="76">
        <f t="shared" si="32"/>
        <v>100</v>
      </c>
    </row>
    <row r="390" spans="1:9" ht="48" customHeight="1">
      <c r="A390" s="29" t="s">
        <v>417</v>
      </c>
      <c r="B390" s="60"/>
      <c r="C390" s="60" t="s">
        <v>312</v>
      </c>
      <c r="D390" s="60">
        <v>12</v>
      </c>
      <c r="E390" s="27" t="s">
        <v>203</v>
      </c>
      <c r="F390" s="65">
        <v>810</v>
      </c>
      <c r="G390" s="23">
        <v>4580.6000000000004</v>
      </c>
      <c r="H390" s="23">
        <v>4580.6000000000004</v>
      </c>
      <c r="I390" s="76">
        <f t="shared" si="32"/>
        <v>100</v>
      </c>
    </row>
    <row r="391" spans="1:9" ht="31.5">
      <c r="A391" s="25" t="s">
        <v>76</v>
      </c>
      <c r="B391" s="60"/>
      <c r="C391" s="60" t="s">
        <v>312</v>
      </c>
      <c r="D391" s="60">
        <v>12</v>
      </c>
      <c r="E391" s="27" t="s">
        <v>77</v>
      </c>
      <c r="F391" s="65"/>
      <c r="G391" s="23">
        <f t="shared" ref="G391:H393" si="39">SUM(G392)</f>
        <v>328.03</v>
      </c>
      <c r="H391" s="23">
        <f t="shared" si="39"/>
        <v>328.02499999999998</v>
      </c>
      <c r="I391" s="76">
        <f t="shared" si="32"/>
        <v>99.998475749169273</v>
      </c>
    </row>
    <row r="392" spans="1:9" ht="63.6" customHeight="1">
      <c r="A392" s="25" t="s">
        <v>78</v>
      </c>
      <c r="B392" s="60"/>
      <c r="C392" s="60" t="s">
        <v>312</v>
      </c>
      <c r="D392" s="60">
        <v>12</v>
      </c>
      <c r="E392" s="27" t="s">
        <v>204</v>
      </c>
      <c r="F392" s="65"/>
      <c r="G392" s="23">
        <f t="shared" si="39"/>
        <v>328.03</v>
      </c>
      <c r="H392" s="23">
        <f t="shared" si="39"/>
        <v>328.02499999999998</v>
      </c>
      <c r="I392" s="76">
        <f t="shared" si="32"/>
        <v>99.998475749169273</v>
      </c>
    </row>
    <row r="393" spans="1:9" ht="31.5">
      <c r="A393" s="25" t="s">
        <v>416</v>
      </c>
      <c r="B393" s="60"/>
      <c r="C393" s="60" t="s">
        <v>312</v>
      </c>
      <c r="D393" s="60">
        <v>12</v>
      </c>
      <c r="E393" s="27" t="s">
        <v>204</v>
      </c>
      <c r="F393" s="60">
        <v>200</v>
      </c>
      <c r="G393" s="23">
        <f t="shared" si="39"/>
        <v>328.03</v>
      </c>
      <c r="H393" s="23">
        <f t="shared" si="39"/>
        <v>328.02499999999998</v>
      </c>
      <c r="I393" s="76">
        <f t="shared" si="32"/>
        <v>99.998475749169273</v>
      </c>
    </row>
    <row r="394" spans="1:9" ht="31.5">
      <c r="A394" s="25" t="s">
        <v>313</v>
      </c>
      <c r="B394" s="60"/>
      <c r="C394" s="60" t="s">
        <v>312</v>
      </c>
      <c r="D394" s="60">
        <v>12</v>
      </c>
      <c r="E394" s="27" t="s">
        <v>204</v>
      </c>
      <c r="F394" s="60">
        <v>240</v>
      </c>
      <c r="G394" s="23">
        <v>328.03</v>
      </c>
      <c r="H394" s="23">
        <v>328.02499999999998</v>
      </c>
      <c r="I394" s="76">
        <f t="shared" si="32"/>
        <v>99.998475749169273</v>
      </c>
    </row>
    <row r="395" spans="1:9" s="14" customFormat="1" ht="31.5">
      <c r="A395" s="25" t="s">
        <v>698</v>
      </c>
      <c r="B395" s="60"/>
      <c r="C395" s="60" t="s">
        <v>312</v>
      </c>
      <c r="D395" s="60">
        <v>12</v>
      </c>
      <c r="E395" s="27" t="s">
        <v>699</v>
      </c>
      <c r="F395" s="60"/>
      <c r="G395" s="23">
        <f t="shared" ref="G395:H398" si="40">SUM(G396)</f>
        <v>2000</v>
      </c>
      <c r="H395" s="23">
        <f t="shared" si="40"/>
        <v>2000</v>
      </c>
      <c r="I395" s="76">
        <f t="shared" si="32"/>
        <v>100</v>
      </c>
    </row>
    <row r="396" spans="1:9" s="14" customFormat="1" ht="31.5">
      <c r="A396" s="42" t="s">
        <v>700</v>
      </c>
      <c r="B396" s="60"/>
      <c r="C396" s="60" t="s">
        <v>312</v>
      </c>
      <c r="D396" s="60">
        <v>12</v>
      </c>
      <c r="E396" s="27" t="s">
        <v>701</v>
      </c>
      <c r="F396" s="60"/>
      <c r="G396" s="23">
        <f t="shared" si="40"/>
        <v>2000</v>
      </c>
      <c r="H396" s="23">
        <f t="shared" si="40"/>
        <v>2000</v>
      </c>
      <c r="I396" s="76">
        <f t="shared" ref="I396:I459" si="41">SUM(H396/G396*100)</f>
        <v>100</v>
      </c>
    </row>
    <row r="397" spans="1:9" s="14" customFormat="1" ht="63">
      <c r="A397" s="25" t="s">
        <v>702</v>
      </c>
      <c r="B397" s="60"/>
      <c r="C397" s="60" t="s">
        <v>312</v>
      </c>
      <c r="D397" s="60">
        <v>12</v>
      </c>
      <c r="E397" s="27" t="s">
        <v>703</v>
      </c>
      <c r="F397" s="60"/>
      <c r="G397" s="23">
        <f t="shared" si="40"/>
        <v>2000</v>
      </c>
      <c r="H397" s="23">
        <f t="shared" si="40"/>
        <v>2000</v>
      </c>
      <c r="I397" s="76">
        <f t="shared" si="41"/>
        <v>100</v>
      </c>
    </row>
    <row r="398" spans="1:9" s="14" customFormat="1" ht="31.5">
      <c r="A398" s="25" t="s">
        <v>416</v>
      </c>
      <c r="B398" s="60"/>
      <c r="C398" s="60" t="s">
        <v>312</v>
      </c>
      <c r="D398" s="60">
        <v>12</v>
      </c>
      <c r="E398" s="27" t="s">
        <v>703</v>
      </c>
      <c r="F398" s="60">
        <v>200</v>
      </c>
      <c r="G398" s="23">
        <f t="shared" si="40"/>
        <v>2000</v>
      </c>
      <c r="H398" s="23">
        <f t="shared" si="40"/>
        <v>2000</v>
      </c>
      <c r="I398" s="76">
        <f t="shared" si="41"/>
        <v>100</v>
      </c>
    </row>
    <row r="399" spans="1:9" s="14" customFormat="1" ht="31.5">
      <c r="A399" s="25" t="s">
        <v>313</v>
      </c>
      <c r="B399" s="60"/>
      <c r="C399" s="60" t="s">
        <v>312</v>
      </c>
      <c r="D399" s="60">
        <v>12</v>
      </c>
      <c r="E399" s="27" t="s">
        <v>703</v>
      </c>
      <c r="F399" s="60">
        <v>240</v>
      </c>
      <c r="G399" s="23">
        <v>2000</v>
      </c>
      <c r="H399" s="23">
        <v>2000</v>
      </c>
      <c r="I399" s="76">
        <f t="shared" si="41"/>
        <v>100</v>
      </c>
    </row>
    <row r="400" spans="1:9" ht="15.75">
      <c r="A400" s="29" t="s">
        <v>79</v>
      </c>
      <c r="B400" s="60"/>
      <c r="C400" s="60" t="s">
        <v>312</v>
      </c>
      <c r="D400" s="60">
        <v>12</v>
      </c>
      <c r="E400" s="27" t="s">
        <v>30</v>
      </c>
      <c r="F400" s="65"/>
      <c r="G400" s="23">
        <f t="shared" ref="G400:H403" si="42">SUM(G401)</f>
        <v>320.23</v>
      </c>
      <c r="H400" s="23">
        <f t="shared" si="42"/>
        <v>317.98367999999999</v>
      </c>
      <c r="I400" s="76">
        <f t="shared" si="41"/>
        <v>99.298529182150318</v>
      </c>
    </row>
    <row r="401" spans="1:9" ht="31.9" customHeight="1">
      <c r="A401" s="25" t="s">
        <v>219</v>
      </c>
      <c r="B401" s="60"/>
      <c r="C401" s="60" t="s">
        <v>312</v>
      </c>
      <c r="D401" s="60">
        <v>12</v>
      </c>
      <c r="E401" s="27" t="s">
        <v>81</v>
      </c>
      <c r="F401" s="65"/>
      <c r="G401" s="23">
        <f t="shared" si="42"/>
        <v>320.23</v>
      </c>
      <c r="H401" s="23">
        <f t="shared" si="42"/>
        <v>317.98367999999999</v>
      </c>
      <c r="I401" s="76">
        <f t="shared" si="41"/>
        <v>99.298529182150318</v>
      </c>
    </row>
    <row r="402" spans="1:9" ht="61.15" customHeight="1">
      <c r="A402" s="25" t="s">
        <v>80</v>
      </c>
      <c r="B402" s="60"/>
      <c r="C402" s="60" t="s">
        <v>312</v>
      </c>
      <c r="D402" s="60">
        <v>12</v>
      </c>
      <c r="E402" s="27" t="s">
        <v>205</v>
      </c>
      <c r="F402" s="65"/>
      <c r="G402" s="23">
        <f t="shared" si="42"/>
        <v>320.23</v>
      </c>
      <c r="H402" s="23">
        <f t="shared" si="42"/>
        <v>317.98367999999999</v>
      </c>
      <c r="I402" s="76">
        <f t="shared" si="41"/>
        <v>99.298529182150318</v>
      </c>
    </row>
    <row r="403" spans="1:9" ht="31.5">
      <c r="A403" s="25" t="s">
        <v>416</v>
      </c>
      <c r="B403" s="60"/>
      <c r="C403" s="60" t="s">
        <v>312</v>
      </c>
      <c r="D403" s="60">
        <v>12</v>
      </c>
      <c r="E403" s="27" t="s">
        <v>205</v>
      </c>
      <c r="F403" s="65">
        <v>200</v>
      </c>
      <c r="G403" s="23">
        <f t="shared" si="42"/>
        <v>320.23</v>
      </c>
      <c r="H403" s="23">
        <f t="shared" si="42"/>
        <v>317.98367999999999</v>
      </c>
      <c r="I403" s="76">
        <f t="shared" si="41"/>
        <v>99.298529182150318</v>
      </c>
    </row>
    <row r="404" spans="1:9" ht="31.5">
      <c r="A404" s="25" t="s">
        <v>313</v>
      </c>
      <c r="B404" s="60"/>
      <c r="C404" s="60" t="s">
        <v>312</v>
      </c>
      <c r="D404" s="60">
        <v>12</v>
      </c>
      <c r="E404" s="27" t="s">
        <v>205</v>
      </c>
      <c r="F404" s="65">
        <v>240</v>
      </c>
      <c r="G404" s="23">
        <v>320.23</v>
      </c>
      <c r="H404" s="23">
        <v>317.98367999999999</v>
      </c>
      <c r="I404" s="76">
        <f t="shared" si="41"/>
        <v>99.298529182150318</v>
      </c>
    </row>
    <row r="405" spans="1:9" ht="31.5">
      <c r="A405" s="25" t="s">
        <v>420</v>
      </c>
      <c r="B405" s="60"/>
      <c r="C405" s="60" t="s">
        <v>312</v>
      </c>
      <c r="D405" s="60">
        <v>12</v>
      </c>
      <c r="E405" s="26" t="s">
        <v>44</v>
      </c>
      <c r="F405" s="65"/>
      <c r="G405" s="23">
        <f t="shared" ref="G405:H409" si="43">SUM(G406)</f>
        <v>89</v>
      </c>
      <c r="H405" s="23">
        <f t="shared" si="43"/>
        <v>89</v>
      </c>
      <c r="I405" s="76">
        <f t="shared" si="41"/>
        <v>100</v>
      </c>
    </row>
    <row r="406" spans="1:9" ht="31.5" customHeight="1">
      <c r="A406" s="24" t="s">
        <v>442</v>
      </c>
      <c r="B406" s="60"/>
      <c r="C406" s="60" t="s">
        <v>312</v>
      </c>
      <c r="D406" s="60">
        <v>12</v>
      </c>
      <c r="E406" s="26" t="s">
        <v>49</v>
      </c>
      <c r="F406" s="64"/>
      <c r="G406" s="23">
        <f t="shared" si="43"/>
        <v>89</v>
      </c>
      <c r="H406" s="23">
        <f t="shared" si="43"/>
        <v>89</v>
      </c>
      <c r="I406" s="76">
        <f t="shared" si="41"/>
        <v>100</v>
      </c>
    </row>
    <row r="407" spans="1:9" ht="31.5" customHeight="1">
      <c r="A407" s="24" t="s">
        <v>110</v>
      </c>
      <c r="B407" s="60"/>
      <c r="C407" s="60" t="s">
        <v>312</v>
      </c>
      <c r="D407" s="60">
        <v>12</v>
      </c>
      <c r="E407" s="26" t="s">
        <v>109</v>
      </c>
      <c r="F407" s="64"/>
      <c r="G407" s="23">
        <f t="shared" si="43"/>
        <v>89</v>
      </c>
      <c r="H407" s="23">
        <f t="shared" si="43"/>
        <v>89</v>
      </c>
      <c r="I407" s="76">
        <f t="shared" si="41"/>
        <v>100</v>
      </c>
    </row>
    <row r="408" spans="1:9" ht="31.5">
      <c r="A408" s="24" t="s">
        <v>111</v>
      </c>
      <c r="B408" s="60"/>
      <c r="C408" s="60" t="s">
        <v>312</v>
      </c>
      <c r="D408" s="60">
        <v>12</v>
      </c>
      <c r="E408" s="26" t="s">
        <v>435</v>
      </c>
      <c r="F408" s="64"/>
      <c r="G408" s="23">
        <f t="shared" si="43"/>
        <v>89</v>
      </c>
      <c r="H408" s="23">
        <f t="shared" si="43"/>
        <v>89</v>
      </c>
      <c r="I408" s="76">
        <f t="shared" si="41"/>
        <v>100</v>
      </c>
    </row>
    <row r="409" spans="1:9" ht="31.5">
      <c r="A409" s="25" t="s">
        <v>416</v>
      </c>
      <c r="B409" s="60"/>
      <c r="C409" s="60" t="s">
        <v>312</v>
      </c>
      <c r="D409" s="60">
        <v>12</v>
      </c>
      <c r="E409" s="26" t="s">
        <v>435</v>
      </c>
      <c r="F409" s="60">
        <v>200</v>
      </c>
      <c r="G409" s="23">
        <f t="shared" si="43"/>
        <v>89</v>
      </c>
      <c r="H409" s="23">
        <f t="shared" si="43"/>
        <v>89</v>
      </c>
      <c r="I409" s="76">
        <f t="shared" si="41"/>
        <v>100</v>
      </c>
    </row>
    <row r="410" spans="1:9" ht="31.5">
      <c r="A410" s="25" t="s">
        <v>313</v>
      </c>
      <c r="B410" s="60"/>
      <c r="C410" s="60" t="s">
        <v>312</v>
      </c>
      <c r="D410" s="60">
        <v>12</v>
      </c>
      <c r="E410" s="26" t="s">
        <v>435</v>
      </c>
      <c r="F410" s="60">
        <v>240</v>
      </c>
      <c r="G410" s="23">
        <v>89</v>
      </c>
      <c r="H410" s="23">
        <v>89</v>
      </c>
      <c r="I410" s="76">
        <f t="shared" si="41"/>
        <v>100</v>
      </c>
    </row>
    <row r="411" spans="1:9" ht="15.75">
      <c r="A411" s="25" t="s">
        <v>346</v>
      </c>
      <c r="B411" s="60"/>
      <c r="C411" s="60" t="s">
        <v>347</v>
      </c>
      <c r="D411" s="60"/>
      <c r="E411" s="63"/>
      <c r="F411" s="63"/>
      <c r="G411" s="23">
        <f>SUM(G412,G437,G430)</f>
        <v>117589.48</v>
      </c>
      <c r="H411" s="23">
        <f>SUM(H412,H437,H430)</f>
        <v>116935.67588000002</v>
      </c>
      <c r="I411" s="76">
        <f t="shared" si="41"/>
        <v>99.443994377728373</v>
      </c>
    </row>
    <row r="412" spans="1:9" ht="15.75">
      <c r="A412" s="29" t="s">
        <v>348</v>
      </c>
      <c r="B412" s="60"/>
      <c r="C412" s="60" t="s">
        <v>347</v>
      </c>
      <c r="D412" s="60" t="s">
        <v>306</v>
      </c>
      <c r="E412" s="63"/>
      <c r="F412" s="26"/>
      <c r="G412" s="23">
        <f>SUM(G413,G425,)</f>
        <v>25655.899999999998</v>
      </c>
      <c r="H412" s="23">
        <f>SUM(H413,H425,)</f>
        <v>25654.57645</v>
      </c>
      <c r="I412" s="76">
        <f t="shared" si="41"/>
        <v>99.994841147650263</v>
      </c>
    </row>
    <row r="413" spans="1:9" ht="47.25">
      <c r="A413" s="25" t="s">
        <v>486</v>
      </c>
      <c r="B413" s="60"/>
      <c r="C413" s="60" t="s">
        <v>347</v>
      </c>
      <c r="D413" s="26" t="s">
        <v>306</v>
      </c>
      <c r="E413" s="26" t="s">
        <v>52</v>
      </c>
      <c r="F413" s="26"/>
      <c r="G413" s="23">
        <f>SUM(G414)</f>
        <v>25351.1</v>
      </c>
      <c r="H413" s="23">
        <f>SUM(H414)</f>
        <v>25349.8298</v>
      </c>
      <c r="I413" s="76">
        <f t="shared" si="41"/>
        <v>99.994989566527693</v>
      </c>
    </row>
    <row r="414" spans="1:9" ht="31.5">
      <c r="A414" s="25" t="s">
        <v>483</v>
      </c>
      <c r="B414" s="60"/>
      <c r="C414" s="60" t="s">
        <v>347</v>
      </c>
      <c r="D414" s="26" t="s">
        <v>306</v>
      </c>
      <c r="E414" s="27" t="s">
        <v>54</v>
      </c>
      <c r="F414" s="26"/>
      <c r="G414" s="23">
        <f>SUM(G415)</f>
        <v>25351.1</v>
      </c>
      <c r="H414" s="23">
        <f>SUM(H415)</f>
        <v>25349.8298</v>
      </c>
      <c r="I414" s="76">
        <f t="shared" si="41"/>
        <v>99.994989566527693</v>
      </c>
    </row>
    <row r="415" spans="1:9" ht="31.5">
      <c r="A415" s="35" t="s">
        <v>149</v>
      </c>
      <c r="B415" s="26"/>
      <c r="C415" s="26" t="s">
        <v>347</v>
      </c>
      <c r="D415" s="26" t="s">
        <v>306</v>
      </c>
      <c r="E415" s="27" t="s">
        <v>150</v>
      </c>
      <c r="F415" s="26"/>
      <c r="G415" s="23">
        <f>SUM(G416,G419,G422)</f>
        <v>25351.1</v>
      </c>
      <c r="H415" s="23">
        <f>SUM(H416,H419,H422)</f>
        <v>25349.8298</v>
      </c>
      <c r="I415" s="76">
        <f t="shared" si="41"/>
        <v>99.994989566527693</v>
      </c>
    </row>
    <row r="416" spans="1:9" ht="31.5">
      <c r="A416" s="25" t="s">
        <v>152</v>
      </c>
      <c r="B416" s="26"/>
      <c r="C416" s="26" t="s">
        <v>347</v>
      </c>
      <c r="D416" s="26" t="s">
        <v>306</v>
      </c>
      <c r="E416" s="27" t="s">
        <v>153</v>
      </c>
      <c r="F416" s="60"/>
      <c r="G416" s="23">
        <f>SUM(G417)</f>
        <v>1600</v>
      </c>
      <c r="H416" s="23">
        <f>SUM(H417)</f>
        <v>1598.76874</v>
      </c>
      <c r="I416" s="76">
        <f t="shared" si="41"/>
        <v>99.923046249999999</v>
      </c>
    </row>
    <row r="417" spans="1:9" ht="31.5">
      <c r="A417" s="25" t="s">
        <v>416</v>
      </c>
      <c r="B417" s="26"/>
      <c r="C417" s="26" t="s">
        <v>347</v>
      </c>
      <c r="D417" s="26" t="s">
        <v>306</v>
      </c>
      <c r="E417" s="27" t="s">
        <v>153</v>
      </c>
      <c r="F417" s="60">
        <v>200</v>
      </c>
      <c r="G417" s="23">
        <f>SUM(G418)</f>
        <v>1600</v>
      </c>
      <c r="H417" s="23">
        <f>SUM(H418)</f>
        <v>1598.76874</v>
      </c>
      <c r="I417" s="76">
        <f t="shared" si="41"/>
        <v>99.923046249999999</v>
      </c>
    </row>
    <row r="418" spans="1:9" ht="31.5">
      <c r="A418" s="25" t="s">
        <v>313</v>
      </c>
      <c r="B418" s="26"/>
      <c r="C418" s="26" t="s">
        <v>347</v>
      </c>
      <c r="D418" s="26" t="s">
        <v>306</v>
      </c>
      <c r="E418" s="27" t="s">
        <v>153</v>
      </c>
      <c r="F418" s="60">
        <v>240</v>
      </c>
      <c r="G418" s="23">
        <v>1600</v>
      </c>
      <c r="H418" s="23">
        <v>1598.76874</v>
      </c>
      <c r="I418" s="76">
        <f t="shared" si="41"/>
        <v>99.923046249999999</v>
      </c>
    </row>
    <row r="419" spans="1:9" s="14" customFormat="1" ht="15.75">
      <c r="A419" s="25" t="s">
        <v>694</v>
      </c>
      <c r="B419" s="26"/>
      <c r="C419" s="26" t="s">
        <v>347</v>
      </c>
      <c r="D419" s="26" t="s">
        <v>306</v>
      </c>
      <c r="E419" s="27" t="s">
        <v>693</v>
      </c>
      <c r="F419" s="60"/>
      <c r="G419" s="23">
        <f>SUM(G420)</f>
        <v>16792</v>
      </c>
      <c r="H419" s="23">
        <f>SUM(H420)</f>
        <v>16792</v>
      </c>
      <c r="I419" s="76">
        <f t="shared" si="41"/>
        <v>100</v>
      </c>
    </row>
    <row r="420" spans="1:9" s="14" customFormat="1" ht="15.75">
      <c r="A420" s="25" t="s">
        <v>314</v>
      </c>
      <c r="B420" s="26"/>
      <c r="C420" s="26" t="s">
        <v>347</v>
      </c>
      <c r="D420" s="26" t="s">
        <v>306</v>
      </c>
      <c r="E420" s="27" t="s">
        <v>693</v>
      </c>
      <c r="F420" s="60">
        <v>800</v>
      </c>
      <c r="G420" s="23">
        <f>SUM(G421)</f>
        <v>16792</v>
      </c>
      <c r="H420" s="23">
        <f>SUM(H421)</f>
        <v>16792</v>
      </c>
      <c r="I420" s="76">
        <f t="shared" si="41"/>
        <v>100</v>
      </c>
    </row>
    <row r="421" spans="1:9" s="14" customFormat="1" ht="47.25">
      <c r="A421" s="29" t="s">
        <v>417</v>
      </c>
      <c r="B421" s="26"/>
      <c r="C421" s="26" t="s">
        <v>347</v>
      </c>
      <c r="D421" s="26" t="s">
        <v>306</v>
      </c>
      <c r="E421" s="27" t="s">
        <v>693</v>
      </c>
      <c r="F421" s="60">
        <v>810</v>
      </c>
      <c r="G421" s="23">
        <v>16792</v>
      </c>
      <c r="H421" s="23">
        <v>16792</v>
      </c>
      <c r="I421" s="76">
        <f t="shared" si="41"/>
        <v>100</v>
      </c>
    </row>
    <row r="422" spans="1:9" s="14" customFormat="1" ht="31.5">
      <c r="A422" s="25" t="s">
        <v>697</v>
      </c>
      <c r="B422" s="26"/>
      <c r="C422" s="26" t="s">
        <v>347</v>
      </c>
      <c r="D422" s="26" t="s">
        <v>306</v>
      </c>
      <c r="E422" s="27" t="s">
        <v>719</v>
      </c>
      <c r="F422" s="60"/>
      <c r="G422" s="23">
        <f>SUM(G423)</f>
        <v>6959.1</v>
      </c>
      <c r="H422" s="23">
        <f>SUM(H423)</f>
        <v>6959.06106</v>
      </c>
      <c r="I422" s="76">
        <f t="shared" si="41"/>
        <v>99.99944044488511</v>
      </c>
    </row>
    <row r="423" spans="1:9" s="14" customFormat="1" ht="15.75">
      <c r="A423" s="25" t="s">
        <v>314</v>
      </c>
      <c r="B423" s="26"/>
      <c r="C423" s="26" t="s">
        <v>347</v>
      </c>
      <c r="D423" s="26" t="s">
        <v>306</v>
      </c>
      <c r="E423" s="27" t="s">
        <v>719</v>
      </c>
      <c r="F423" s="60">
        <v>800</v>
      </c>
      <c r="G423" s="23">
        <f>SUM(G424)</f>
        <v>6959.1</v>
      </c>
      <c r="H423" s="23">
        <f>SUM(H424)</f>
        <v>6959.06106</v>
      </c>
      <c r="I423" s="76">
        <f t="shared" si="41"/>
        <v>99.99944044488511</v>
      </c>
    </row>
    <row r="424" spans="1:9" s="14" customFormat="1" ht="47.25">
      <c r="A424" s="29" t="s">
        <v>417</v>
      </c>
      <c r="B424" s="26"/>
      <c r="C424" s="26" t="s">
        <v>347</v>
      </c>
      <c r="D424" s="26" t="s">
        <v>306</v>
      </c>
      <c r="E424" s="27" t="s">
        <v>719</v>
      </c>
      <c r="F424" s="60">
        <v>810</v>
      </c>
      <c r="G424" s="23">
        <v>6959.1</v>
      </c>
      <c r="H424" s="23">
        <v>6959.06106</v>
      </c>
      <c r="I424" s="76">
        <f t="shared" si="41"/>
        <v>99.99944044488511</v>
      </c>
    </row>
    <row r="425" spans="1:9" ht="47.25">
      <c r="A425" s="25" t="s">
        <v>427</v>
      </c>
      <c r="B425" s="26"/>
      <c r="C425" s="26" t="s">
        <v>347</v>
      </c>
      <c r="D425" s="26" t="s">
        <v>306</v>
      </c>
      <c r="E425" s="26" t="s">
        <v>198</v>
      </c>
      <c r="F425" s="60"/>
      <c r="G425" s="23">
        <f t="shared" ref="G425:H428" si="44">SUM(G426)</f>
        <v>304.8</v>
      </c>
      <c r="H425" s="23">
        <f t="shared" si="44"/>
        <v>304.74664999999999</v>
      </c>
      <c r="I425" s="76">
        <f t="shared" si="41"/>
        <v>99.982496719160096</v>
      </c>
    </row>
    <row r="426" spans="1:9" ht="47.25">
      <c r="A426" s="25" t="s">
        <v>155</v>
      </c>
      <c r="B426" s="26"/>
      <c r="C426" s="26" t="s">
        <v>347</v>
      </c>
      <c r="D426" s="26" t="s">
        <v>306</v>
      </c>
      <c r="E426" s="26" t="s">
        <v>199</v>
      </c>
      <c r="F426" s="60"/>
      <c r="G426" s="23">
        <f t="shared" si="44"/>
        <v>304.8</v>
      </c>
      <c r="H426" s="23">
        <f t="shared" si="44"/>
        <v>304.74664999999999</v>
      </c>
      <c r="I426" s="76">
        <f t="shared" si="41"/>
        <v>99.982496719160096</v>
      </c>
    </row>
    <row r="427" spans="1:9" ht="31.5">
      <c r="A427" s="25" t="s">
        <v>262</v>
      </c>
      <c r="B427" s="26"/>
      <c r="C427" s="26" t="s">
        <v>347</v>
      </c>
      <c r="D427" s="26" t="s">
        <v>306</v>
      </c>
      <c r="E427" s="26" t="s">
        <v>200</v>
      </c>
      <c r="F427" s="60"/>
      <c r="G427" s="23">
        <f t="shared" si="44"/>
        <v>304.8</v>
      </c>
      <c r="H427" s="23">
        <f t="shared" si="44"/>
        <v>304.74664999999999</v>
      </c>
      <c r="I427" s="76">
        <f t="shared" si="41"/>
        <v>99.982496719160096</v>
      </c>
    </row>
    <row r="428" spans="1:9" ht="15.75">
      <c r="A428" s="25" t="s">
        <v>314</v>
      </c>
      <c r="B428" s="26"/>
      <c r="C428" s="26" t="s">
        <v>347</v>
      </c>
      <c r="D428" s="26" t="s">
        <v>306</v>
      </c>
      <c r="E428" s="26" t="s">
        <v>200</v>
      </c>
      <c r="F428" s="60">
        <v>800</v>
      </c>
      <c r="G428" s="23">
        <f t="shared" si="44"/>
        <v>304.8</v>
      </c>
      <c r="H428" s="23">
        <f t="shared" si="44"/>
        <v>304.74664999999999</v>
      </c>
      <c r="I428" s="76">
        <f t="shared" si="41"/>
        <v>99.982496719160096</v>
      </c>
    </row>
    <row r="429" spans="1:9" ht="47.25">
      <c r="A429" s="29" t="s">
        <v>417</v>
      </c>
      <c r="B429" s="26"/>
      <c r="C429" s="26" t="s">
        <v>347</v>
      </c>
      <c r="D429" s="26" t="s">
        <v>306</v>
      </c>
      <c r="E429" s="26" t="s">
        <v>200</v>
      </c>
      <c r="F429" s="60">
        <v>810</v>
      </c>
      <c r="G429" s="23">
        <v>304.8</v>
      </c>
      <c r="H429" s="23">
        <v>304.74664999999999</v>
      </c>
      <c r="I429" s="76">
        <f t="shared" si="41"/>
        <v>99.982496719160096</v>
      </c>
    </row>
    <row r="430" spans="1:9" ht="15.75">
      <c r="A430" s="25" t="s">
        <v>349</v>
      </c>
      <c r="B430" s="26"/>
      <c r="C430" s="26" t="s">
        <v>347</v>
      </c>
      <c r="D430" s="26" t="s">
        <v>308</v>
      </c>
      <c r="E430" s="26"/>
      <c r="F430" s="60"/>
      <c r="G430" s="23">
        <f t="shared" ref="G430:H435" si="45">SUM(G431)</f>
        <v>500</v>
      </c>
      <c r="H430" s="23">
        <f t="shared" si="45"/>
        <v>500</v>
      </c>
      <c r="I430" s="76">
        <f t="shared" si="41"/>
        <v>100</v>
      </c>
    </row>
    <row r="431" spans="1:9" ht="47.25">
      <c r="A431" s="25" t="s">
        <v>482</v>
      </c>
      <c r="B431" s="26"/>
      <c r="C431" s="60" t="s">
        <v>347</v>
      </c>
      <c r="D431" s="26" t="s">
        <v>308</v>
      </c>
      <c r="E431" s="26" t="s">
        <v>52</v>
      </c>
      <c r="F431" s="60"/>
      <c r="G431" s="23">
        <f t="shared" si="45"/>
        <v>500</v>
      </c>
      <c r="H431" s="23">
        <f t="shared" si="45"/>
        <v>500</v>
      </c>
      <c r="I431" s="76">
        <f t="shared" si="41"/>
        <v>100</v>
      </c>
    </row>
    <row r="432" spans="1:9" ht="31.5">
      <c r="A432" s="25" t="s">
        <v>483</v>
      </c>
      <c r="B432" s="60"/>
      <c r="C432" s="60" t="s">
        <v>347</v>
      </c>
      <c r="D432" s="26" t="s">
        <v>308</v>
      </c>
      <c r="E432" s="27" t="s">
        <v>54</v>
      </c>
      <c r="F432" s="60"/>
      <c r="G432" s="23">
        <f t="shared" si="45"/>
        <v>500</v>
      </c>
      <c r="H432" s="23">
        <f t="shared" si="45"/>
        <v>500</v>
      </c>
      <c r="I432" s="76">
        <f t="shared" si="41"/>
        <v>100</v>
      </c>
    </row>
    <row r="433" spans="1:9" ht="31.5">
      <c r="A433" s="35" t="s">
        <v>149</v>
      </c>
      <c r="B433" s="60"/>
      <c r="C433" s="60" t="s">
        <v>347</v>
      </c>
      <c r="D433" s="26" t="s">
        <v>308</v>
      </c>
      <c r="E433" s="27" t="s">
        <v>150</v>
      </c>
      <c r="F433" s="60"/>
      <c r="G433" s="23">
        <f t="shared" si="45"/>
        <v>500</v>
      </c>
      <c r="H433" s="23">
        <f t="shared" si="45"/>
        <v>500</v>
      </c>
      <c r="I433" s="76">
        <f t="shared" si="41"/>
        <v>100</v>
      </c>
    </row>
    <row r="434" spans="1:9" ht="31.5">
      <c r="A434" s="25" t="s">
        <v>487</v>
      </c>
      <c r="B434" s="26"/>
      <c r="C434" s="26" t="s">
        <v>347</v>
      </c>
      <c r="D434" s="26" t="s">
        <v>308</v>
      </c>
      <c r="E434" s="27" t="s">
        <v>154</v>
      </c>
      <c r="F434" s="60"/>
      <c r="G434" s="23">
        <f t="shared" si="45"/>
        <v>500</v>
      </c>
      <c r="H434" s="23">
        <f t="shared" si="45"/>
        <v>500</v>
      </c>
      <c r="I434" s="76">
        <f t="shared" si="41"/>
        <v>100</v>
      </c>
    </row>
    <row r="435" spans="1:9" ht="31.5">
      <c r="A435" s="25" t="s">
        <v>416</v>
      </c>
      <c r="B435" s="26"/>
      <c r="C435" s="26" t="s">
        <v>347</v>
      </c>
      <c r="D435" s="26" t="s">
        <v>308</v>
      </c>
      <c r="E435" s="27" t="s">
        <v>154</v>
      </c>
      <c r="F435" s="60">
        <v>200</v>
      </c>
      <c r="G435" s="23">
        <f t="shared" si="45"/>
        <v>500</v>
      </c>
      <c r="H435" s="23">
        <f t="shared" si="45"/>
        <v>500</v>
      </c>
      <c r="I435" s="76">
        <f t="shared" si="41"/>
        <v>100</v>
      </c>
    </row>
    <row r="436" spans="1:9" ht="31.5">
      <c r="A436" s="25" t="s">
        <v>313</v>
      </c>
      <c r="B436" s="26"/>
      <c r="C436" s="26" t="s">
        <v>347</v>
      </c>
      <c r="D436" s="26" t="s">
        <v>308</v>
      </c>
      <c r="E436" s="27" t="s">
        <v>154</v>
      </c>
      <c r="F436" s="60">
        <v>240</v>
      </c>
      <c r="G436" s="23">
        <v>500</v>
      </c>
      <c r="H436" s="23">
        <v>500</v>
      </c>
      <c r="I436" s="76">
        <f t="shared" si="41"/>
        <v>100</v>
      </c>
    </row>
    <row r="437" spans="1:9" ht="15.75">
      <c r="A437" s="29" t="s">
        <v>350</v>
      </c>
      <c r="B437" s="26"/>
      <c r="C437" s="26" t="s">
        <v>347</v>
      </c>
      <c r="D437" s="26" t="s">
        <v>328</v>
      </c>
      <c r="E437" s="26"/>
      <c r="F437" s="26"/>
      <c r="G437" s="23">
        <f>SUM(G438,G463)</f>
        <v>91433.58</v>
      </c>
      <c r="H437" s="23">
        <f>SUM(H438,H463)</f>
        <v>90781.099430000017</v>
      </c>
      <c r="I437" s="76">
        <f t="shared" si="41"/>
        <v>99.286388469094192</v>
      </c>
    </row>
    <row r="438" spans="1:9" ht="47.25">
      <c r="A438" s="25" t="s">
        <v>482</v>
      </c>
      <c r="B438" s="60"/>
      <c r="C438" s="60" t="s">
        <v>347</v>
      </c>
      <c r="D438" s="26" t="s">
        <v>328</v>
      </c>
      <c r="E438" s="26" t="s">
        <v>52</v>
      </c>
      <c r="F438" s="65"/>
      <c r="G438" s="23">
        <f>SUM(G439)</f>
        <v>90641.58</v>
      </c>
      <c r="H438" s="23">
        <f>SUM(H439)</f>
        <v>89989.099430000017</v>
      </c>
      <c r="I438" s="76">
        <f t="shared" si="41"/>
        <v>99.280153137224687</v>
      </c>
    </row>
    <row r="439" spans="1:9" ht="15.75">
      <c r="A439" s="25" t="s">
        <v>484</v>
      </c>
      <c r="B439" s="60"/>
      <c r="C439" s="60" t="s">
        <v>347</v>
      </c>
      <c r="D439" s="26" t="s">
        <v>328</v>
      </c>
      <c r="E439" s="27" t="s">
        <v>53</v>
      </c>
      <c r="F439" s="65"/>
      <c r="G439" s="23">
        <f>SUM(G440)</f>
        <v>90641.58</v>
      </c>
      <c r="H439" s="23">
        <f>SUM(H440)</f>
        <v>89989.099430000017</v>
      </c>
      <c r="I439" s="76">
        <f t="shared" si="41"/>
        <v>99.280153137224687</v>
      </c>
    </row>
    <row r="440" spans="1:9" ht="31.5">
      <c r="A440" s="35" t="s">
        <v>141</v>
      </c>
      <c r="B440" s="26"/>
      <c r="C440" s="26" t="s">
        <v>347</v>
      </c>
      <c r="D440" s="26" t="s">
        <v>328</v>
      </c>
      <c r="E440" s="27" t="s">
        <v>142</v>
      </c>
      <c r="F440" s="65"/>
      <c r="G440" s="23">
        <f>SUM(G441,G444,G447,G456,G459,G450,G453)</f>
        <v>90641.58</v>
      </c>
      <c r="H440" s="23">
        <f>SUM(H441,H444,H447,H456,H459,H450,H453)</f>
        <v>89989.099430000017</v>
      </c>
      <c r="I440" s="76">
        <f t="shared" si="41"/>
        <v>99.280153137224687</v>
      </c>
    </row>
    <row r="441" spans="1:9" ht="15.75">
      <c r="A441" s="35" t="s">
        <v>145</v>
      </c>
      <c r="B441" s="26"/>
      <c r="C441" s="26" t="s">
        <v>347</v>
      </c>
      <c r="D441" s="26" t="s">
        <v>328</v>
      </c>
      <c r="E441" s="27" t="s">
        <v>157</v>
      </c>
      <c r="F441" s="60"/>
      <c r="G441" s="23">
        <f>SUM(G442)</f>
        <v>13624.61</v>
      </c>
      <c r="H441" s="23">
        <f>SUM(H442)</f>
        <v>12975.786760000001</v>
      </c>
      <c r="I441" s="76">
        <f t="shared" si="41"/>
        <v>95.23785825796115</v>
      </c>
    </row>
    <row r="442" spans="1:9" ht="31.5">
      <c r="A442" s="25" t="s">
        <v>416</v>
      </c>
      <c r="B442" s="26"/>
      <c r="C442" s="26" t="s">
        <v>347</v>
      </c>
      <c r="D442" s="26" t="s">
        <v>328</v>
      </c>
      <c r="E442" s="27" t="s">
        <v>157</v>
      </c>
      <c r="F442" s="60">
        <v>200</v>
      </c>
      <c r="G442" s="23">
        <f>SUM(G443)</f>
        <v>13624.61</v>
      </c>
      <c r="H442" s="23">
        <f>SUM(H443)</f>
        <v>12975.786760000001</v>
      </c>
      <c r="I442" s="76">
        <f t="shared" si="41"/>
        <v>95.23785825796115</v>
      </c>
    </row>
    <row r="443" spans="1:9" ht="31.5">
      <c r="A443" s="25" t="s">
        <v>313</v>
      </c>
      <c r="B443" s="26"/>
      <c r="C443" s="26" t="s">
        <v>347</v>
      </c>
      <c r="D443" s="26" t="s">
        <v>328</v>
      </c>
      <c r="E443" s="27" t="s">
        <v>157</v>
      </c>
      <c r="F443" s="60">
        <v>240</v>
      </c>
      <c r="G443" s="23">
        <v>13624.61</v>
      </c>
      <c r="H443" s="23">
        <v>12975.786760000001</v>
      </c>
      <c r="I443" s="76">
        <f t="shared" si="41"/>
        <v>95.23785825796115</v>
      </c>
    </row>
    <row r="444" spans="1:9" ht="15.75">
      <c r="A444" s="35" t="s">
        <v>147</v>
      </c>
      <c r="B444" s="26"/>
      <c r="C444" s="26" t="s">
        <v>347</v>
      </c>
      <c r="D444" s="26" t="s">
        <v>328</v>
      </c>
      <c r="E444" s="27" t="s">
        <v>146</v>
      </c>
      <c r="F444" s="60"/>
      <c r="G444" s="23">
        <f>SUM(G445)</f>
        <v>4751.03</v>
      </c>
      <c r="H444" s="23">
        <f>SUM(H445)</f>
        <v>4751.0280700000003</v>
      </c>
      <c r="I444" s="76">
        <f t="shared" si="41"/>
        <v>99.9999593772298</v>
      </c>
    </row>
    <row r="445" spans="1:9" ht="31.5">
      <c r="A445" s="25" t="s">
        <v>416</v>
      </c>
      <c r="B445" s="26"/>
      <c r="C445" s="26" t="s">
        <v>347</v>
      </c>
      <c r="D445" s="26" t="s">
        <v>328</v>
      </c>
      <c r="E445" s="27" t="s">
        <v>146</v>
      </c>
      <c r="F445" s="60">
        <v>200</v>
      </c>
      <c r="G445" s="23">
        <f>SUM(G446)</f>
        <v>4751.03</v>
      </c>
      <c r="H445" s="23">
        <f>SUM(H446)</f>
        <v>4751.0280700000003</v>
      </c>
      <c r="I445" s="76">
        <f t="shared" si="41"/>
        <v>99.9999593772298</v>
      </c>
    </row>
    <row r="446" spans="1:9" ht="31.5">
      <c r="A446" s="25" t="s">
        <v>313</v>
      </c>
      <c r="B446" s="26"/>
      <c r="C446" s="26" t="s">
        <v>347</v>
      </c>
      <c r="D446" s="26" t="s">
        <v>328</v>
      </c>
      <c r="E446" s="27" t="s">
        <v>146</v>
      </c>
      <c r="F446" s="60">
        <v>240</v>
      </c>
      <c r="G446" s="23">
        <v>4751.03</v>
      </c>
      <c r="H446" s="23">
        <v>4751.0280700000003</v>
      </c>
      <c r="I446" s="76">
        <f t="shared" si="41"/>
        <v>99.9999593772298</v>
      </c>
    </row>
    <row r="447" spans="1:9" ht="31.5">
      <c r="A447" s="24" t="s">
        <v>485</v>
      </c>
      <c r="B447" s="26"/>
      <c r="C447" s="26" t="s">
        <v>347</v>
      </c>
      <c r="D447" s="26" t="s">
        <v>328</v>
      </c>
      <c r="E447" s="27" t="s">
        <v>148</v>
      </c>
      <c r="F447" s="65"/>
      <c r="G447" s="23">
        <f>SUM(G448)</f>
        <v>3518.4</v>
      </c>
      <c r="H447" s="23">
        <f>SUM(H448)</f>
        <v>3518.4</v>
      </c>
      <c r="I447" s="76">
        <f t="shared" si="41"/>
        <v>100</v>
      </c>
    </row>
    <row r="448" spans="1:9" ht="31.5">
      <c r="A448" s="25" t="s">
        <v>416</v>
      </c>
      <c r="B448" s="26"/>
      <c r="C448" s="26" t="s">
        <v>347</v>
      </c>
      <c r="D448" s="26" t="s">
        <v>328</v>
      </c>
      <c r="E448" s="27" t="s">
        <v>148</v>
      </c>
      <c r="F448" s="60">
        <v>200</v>
      </c>
      <c r="G448" s="23">
        <f>SUM(G449)</f>
        <v>3518.4</v>
      </c>
      <c r="H448" s="23">
        <f>SUM(H449)</f>
        <v>3518.4</v>
      </c>
      <c r="I448" s="76">
        <f t="shared" si="41"/>
        <v>100</v>
      </c>
    </row>
    <row r="449" spans="1:9" ht="31.5">
      <c r="A449" s="25" t="s">
        <v>313</v>
      </c>
      <c r="B449" s="26"/>
      <c r="C449" s="26" t="s">
        <v>347</v>
      </c>
      <c r="D449" s="26" t="s">
        <v>328</v>
      </c>
      <c r="E449" s="27" t="s">
        <v>148</v>
      </c>
      <c r="F449" s="60">
        <v>240</v>
      </c>
      <c r="G449" s="23">
        <v>3518.4</v>
      </c>
      <c r="H449" s="23">
        <v>3518.4</v>
      </c>
      <c r="I449" s="76">
        <f t="shared" si="41"/>
        <v>100</v>
      </c>
    </row>
    <row r="450" spans="1:9" s="14" customFormat="1" ht="31.5">
      <c r="A450" s="24" t="s">
        <v>626</v>
      </c>
      <c r="B450" s="26"/>
      <c r="C450" s="26" t="s">
        <v>347</v>
      </c>
      <c r="D450" s="26" t="s">
        <v>328</v>
      </c>
      <c r="E450" s="27" t="s">
        <v>627</v>
      </c>
      <c r="F450" s="65"/>
      <c r="G450" s="23">
        <f>SUM(G451)</f>
        <v>5741.6</v>
      </c>
      <c r="H450" s="23">
        <f>SUM(H451)</f>
        <v>5741.52</v>
      </c>
      <c r="I450" s="76">
        <f t="shared" si="41"/>
        <v>99.998606660164413</v>
      </c>
    </row>
    <row r="451" spans="1:9" s="14" customFormat="1" ht="31.5">
      <c r="A451" s="25" t="s">
        <v>416</v>
      </c>
      <c r="B451" s="26"/>
      <c r="C451" s="26" t="s">
        <v>347</v>
      </c>
      <c r="D451" s="26" t="s">
        <v>328</v>
      </c>
      <c r="E451" s="27" t="s">
        <v>627</v>
      </c>
      <c r="F451" s="60">
        <v>200</v>
      </c>
      <c r="G451" s="23">
        <f>SUM(G452)</f>
        <v>5741.6</v>
      </c>
      <c r="H451" s="23">
        <f>SUM(H452)</f>
        <v>5741.52</v>
      </c>
      <c r="I451" s="76">
        <f t="shared" si="41"/>
        <v>99.998606660164413</v>
      </c>
    </row>
    <row r="452" spans="1:9" s="14" customFormat="1" ht="31.5">
      <c r="A452" s="25" t="s">
        <v>313</v>
      </c>
      <c r="B452" s="26"/>
      <c r="C452" s="26" t="s">
        <v>347</v>
      </c>
      <c r="D452" s="26" t="s">
        <v>328</v>
      </c>
      <c r="E452" s="27" t="s">
        <v>627</v>
      </c>
      <c r="F452" s="60">
        <v>240</v>
      </c>
      <c r="G452" s="23">
        <v>5741.6</v>
      </c>
      <c r="H452" s="23">
        <v>5741.52</v>
      </c>
      <c r="I452" s="76">
        <f t="shared" si="41"/>
        <v>99.998606660164413</v>
      </c>
    </row>
    <row r="453" spans="1:9" s="14" customFormat="1" ht="15.75">
      <c r="A453" s="24" t="s">
        <v>629</v>
      </c>
      <c r="B453" s="26"/>
      <c r="C453" s="26" t="s">
        <v>347</v>
      </c>
      <c r="D453" s="26" t="s">
        <v>328</v>
      </c>
      <c r="E453" s="27" t="s">
        <v>628</v>
      </c>
      <c r="F453" s="65"/>
      <c r="G453" s="23">
        <f>SUM(G454)</f>
        <v>1130</v>
      </c>
      <c r="H453" s="23">
        <f>SUM(H454)</f>
        <v>1130</v>
      </c>
      <c r="I453" s="76">
        <f t="shared" si="41"/>
        <v>100</v>
      </c>
    </row>
    <row r="454" spans="1:9" s="14" customFormat="1" ht="31.5">
      <c r="A454" s="25" t="s">
        <v>416</v>
      </c>
      <c r="B454" s="26"/>
      <c r="C454" s="26" t="s">
        <v>347</v>
      </c>
      <c r="D454" s="26" t="s">
        <v>328</v>
      </c>
      <c r="E454" s="27" t="s">
        <v>628</v>
      </c>
      <c r="F454" s="60">
        <v>200</v>
      </c>
      <c r="G454" s="23">
        <f>SUM(G455)</f>
        <v>1130</v>
      </c>
      <c r="H454" s="23">
        <f>SUM(H455)</f>
        <v>1130</v>
      </c>
      <c r="I454" s="76">
        <f t="shared" si="41"/>
        <v>100</v>
      </c>
    </row>
    <row r="455" spans="1:9" s="14" customFormat="1" ht="31.5">
      <c r="A455" s="25" t="s">
        <v>313</v>
      </c>
      <c r="B455" s="26"/>
      <c r="C455" s="26" t="s">
        <v>347</v>
      </c>
      <c r="D455" s="26" t="s">
        <v>328</v>
      </c>
      <c r="E455" s="27" t="s">
        <v>628</v>
      </c>
      <c r="F455" s="60">
        <v>240</v>
      </c>
      <c r="G455" s="23">
        <v>1130</v>
      </c>
      <c r="H455" s="23">
        <v>1130</v>
      </c>
      <c r="I455" s="76">
        <f t="shared" si="41"/>
        <v>100</v>
      </c>
    </row>
    <row r="456" spans="1:9" s="14" customFormat="1" ht="15.75">
      <c r="A456" s="24" t="s">
        <v>737</v>
      </c>
      <c r="B456" s="26"/>
      <c r="C456" s="26" t="s">
        <v>347</v>
      </c>
      <c r="D456" s="26" t="s">
        <v>328</v>
      </c>
      <c r="E456" s="27" t="s">
        <v>733</v>
      </c>
      <c r="F456" s="65"/>
      <c r="G456" s="23">
        <f>SUM(G457)</f>
        <v>1378.24</v>
      </c>
      <c r="H456" s="23">
        <f>SUM(H457)</f>
        <v>1378.24</v>
      </c>
      <c r="I456" s="76">
        <f t="shared" si="41"/>
        <v>100</v>
      </c>
    </row>
    <row r="457" spans="1:9" s="14" customFormat="1" ht="31.5">
      <c r="A457" s="25" t="s">
        <v>416</v>
      </c>
      <c r="B457" s="26"/>
      <c r="C457" s="26" t="s">
        <v>347</v>
      </c>
      <c r="D457" s="26" t="s">
        <v>328</v>
      </c>
      <c r="E457" s="27" t="s">
        <v>733</v>
      </c>
      <c r="F457" s="60">
        <v>200</v>
      </c>
      <c r="G457" s="23">
        <f>SUM(G458)</f>
        <v>1378.24</v>
      </c>
      <c r="H457" s="23">
        <f>SUM(H458)</f>
        <v>1378.24</v>
      </c>
      <c r="I457" s="76">
        <f t="shared" si="41"/>
        <v>100</v>
      </c>
    </row>
    <row r="458" spans="1:9" s="14" customFormat="1" ht="31.5">
      <c r="A458" s="25" t="s">
        <v>313</v>
      </c>
      <c r="B458" s="26"/>
      <c r="C458" s="26" t="s">
        <v>347</v>
      </c>
      <c r="D458" s="26" t="s">
        <v>328</v>
      </c>
      <c r="E458" s="27" t="s">
        <v>733</v>
      </c>
      <c r="F458" s="60">
        <v>240</v>
      </c>
      <c r="G458" s="23">
        <v>1378.24</v>
      </c>
      <c r="H458" s="23">
        <v>1378.24</v>
      </c>
      <c r="I458" s="76">
        <f t="shared" si="41"/>
        <v>100</v>
      </c>
    </row>
    <row r="459" spans="1:9" ht="54.75" customHeight="1">
      <c r="A459" s="24" t="s">
        <v>143</v>
      </c>
      <c r="B459" s="26"/>
      <c r="C459" s="26" t="s">
        <v>347</v>
      </c>
      <c r="D459" s="26" t="s">
        <v>328</v>
      </c>
      <c r="E459" s="27" t="s">
        <v>144</v>
      </c>
      <c r="F459" s="60"/>
      <c r="G459" s="23">
        <f t="shared" ref="G459:H461" si="46">SUM(G460)</f>
        <v>60497.7</v>
      </c>
      <c r="H459" s="23">
        <f t="shared" si="46"/>
        <v>60494.124600000003</v>
      </c>
      <c r="I459" s="76">
        <f t="shared" si="41"/>
        <v>99.994090023257087</v>
      </c>
    </row>
    <row r="460" spans="1:9" ht="31.5">
      <c r="A460" s="35" t="s">
        <v>319</v>
      </c>
      <c r="B460" s="26"/>
      <c r="C460" s="26" t="s">
        <v>347</v>
      </c>
      <c r="D460" s="26" t="s">
        <v>328</v>
      </c>
      <c r="E460" s="27" t="s">
        <v>144</v>
      </c>
      <c r="F460" s="60">
        <v>600</v>
      </c>
      <c r="G460" s="23">
        <f t="shared" si="46"/>
        <v>60497.7</v>
      </c>
      <c r="H460" s="23">
        <f t="shared" si="46"/>
        <v>60494.124600000003</v>
      </c>
      <c r="I460" s="76">
        <f t="shared" ref="I460:I523" si="47">SUM(H460/G460*100)</f>
        <v>99.994090023257087</v>
      </c>
    </row>
    <row r="461" spans="1:9" ht="15.75">
      <c r="A461" s="35" t="s">
        <v>320</v>
      </c>
      <c r="B461" s="26"/>
      <c r="C461" s="26" t="s">
        <v>347</v>
      </c>
      <c r="D461" s="26" t="s">
        <v>328</v>
      </c>
      <c r="E461" s="27" t="s">
        <v>144</v>
      </c>
      <c r="F461" s="60">
        <v>610</v>
      </c>
      <c r="G461" s="23">
        <f t="shared" si="46"/>
        <v>60497.7</v>
      </c>
      <c r="H461" s="23">
        <f t="shared" si="46"/>
        <v>60494.124600000003</v>
      </c>
      <c r="I461" s="76">
        <f t="shared" si="47"/>
        <v>99.994090023257087</v>
      </c>
    </row>
    <row r="462" spans="1:9" ht="66.75" customHeight="1">
      <c r="A462" s="35" t="s">
        <v>321</v>
      </c>
      <c r="B462" s="26"/>
      <c r="C462" s="26" t="s">
        <v>347</v>
      </c>
      <c r="D462" s="26" t="s">
        <v>328</v>
      </c>
      <c r="E462" s="27" t="s">
        <v>144</v>
      </c>
      <c r="F462" s="60">
        <v>611</v>
      </c>
      <c r="G462" s="23">
        <v>60497.7</v>
      </c>
      <c r="H462" s="23">
        <v>60494.124600000003</v>
      </c>
      <c r="I462" s="76">
        <f t="shared" si="47"/>
        <v>99.994090023257087</v>
      </c>
    </row>
    <row r="463" spans="1:9" ht="47.25">
      <c r="A463" s="25" t="s">
        <v>427</v>
      </c>
      <c r="B463" s="26"/>
      <c r="C463" s="26" t="s">
        <v>347</v>
      </c>
      <c r="D463" s="26" t="s">
        <v>328</v>
      </c>
      <c r="E463" s="26" t="s">
        <v>198</v>
      </c>
      <c r="F463" s="60"/>
      <c r="G463" s="23">
        <f>SUM(G464)</f>
        <v>792</v>
      </c>
      <c r="H463" s="23">
        <f>SUM(H464)</f>
        <v>792</v>
      </c>
      <c r="I463" s="76">
        <f t="shared" si="47"/>
        <v>100</v>
      </c>
    </row>
    <row r="464" spans="1:9" ht="47.25">
      <c r="A464" s="25" t="s">
        <v>155</v>
      </c>
      <c r="B464" s="26"/>
      <c r="C464" s="26" t="s">
        <v>347</v>
      </c>
      <c r="D464" s="26" t="s">
        <v>328</v>
      </c>
      <c r="E464" s="26" t="s">
        <v>199</v>
      </c>
      <c r="F464" s="60"/>
      <c r="G464" s="23">
        <f>SUM(G465)</f>
        <v>792</v>
      </c>
      <c r="H464" s="23">
        <f>SUM(H465)</f>
        <v>792</v>
      </c>
      <c r="I464" s="76">
        <f t="shared" si="47"/>
        <v>100</v>
      </c>
    </row>
    <row r="465" spans="1:9" ht="15.75">
      <c r="A465" s="25" t="s">
        <v>156</v>
      </c>
      <c r="B465" s="26"/>
      <c r="C465" s="26" t="s">
        <v>347</v>
      </c>
      <c r="D465" s="26" t="s">
        <v>328</v>
      </c>
      <c r="E465" s="26" t="s">
        <v>201</v>
      </c>
      <c r="F465" s="60"/>
      <c r="G465" s="23">
        <f>SUM(G466,)</f>
        <v>792</v>
      </c>
      <c r="H465" s="23">
        <f>SUM(H466,)</f>
        <v>792</v>
      </c>
      <c r="I465" s="76">
        <f t="shared" si="47"/>
        <v>100</v>
      </c>
    </row>
    <row r="466" spans="1:9" ht="31.5">
      <c r="A466" s="25" t="s">
        <v>416</v>
      </c>
      <c r="B466" s="26"/>
      <c r="C466" s="26" t="s">
        <v>347</v>
      </c>
      <c r="D466" s="26" t="s">
        <v>328</v>
      </c>
      <c r="E466" s="26" t="s">
        <v>201</v>
      </c>
      <c r="F466" s="60">
        <v>200</v>
      </c>
      <c r="G466" s="23">
        <f>SUM(G467)</f>
        <v>792</v>
      </c>
      <c r="H466" s="23">
        <f>SUM(H467)</f>
        <v>792</v>
      </c>
      <c r="I466" s="76">
        <f t="shared" si="47"/>
        <v>100</v>
      </c>
    </row>
    <row r="467" spans="1:9" ht="31.5">
      <c r="A467" s="25" t="s">
        <v>313</v>
      </c>
      <c r="B467" s="26"/>
      <c r="C467" s="26" t="s">
        <v>347</v>
      </c>
      <c r="D467" s="26" t="s">
        <v>328</v>
      </c>
      <c r="E467" s="26" t="s">
        <v>201</v>
      </c>
      <c r="F467" s="60">
        <v>240</v>
      </c>
      <c r="G467" s="23">
        <v>792</v>
      </c>
      <c r="H467" s="23">
        <v>792</v>
      </c>
      <c r="I467" s="76">
        <f t="shared" si="47"/>
        <v>100</v>
      </c>
    </row>
    <row r="468" spans="1:9" ht="15.75">
      <c r="A468" s="25" t="s">
        <v>351</v>
      </c>
      <c r="B468" s="60"/>
      <c r="C468" s="60" t="s">
        <v>352</v>
      </c>
      <c r="D468" s="63"/>
      <c r="E468" s="63"/>
      <c r="F468" s="63"/>
      <c r="G468" s="23">
        <f t="shared" ref="G468:H473" si="48">SUM(G469)</f>
        <v>2693.58</v>
      </c>
      <c r="H468" s="23">
        <f t="shared" si="48"/>
        <v>2664.0779499999999</v>
      </c>
      <c r="I468" s="76">
        <f t="shared" si="47"/>
        <v>98.90472716607637</v>
      </c>
    </row>
    <row r="469" spans="1:9" ht="31.5">
      <c r="A469" s="25" t="s">
        <v>353</v>
      </c>
      <c r="B469" s="60"/>
      <c r="C469" s="60" t="s">
        <v>352</v>
      </c>
      <c r="D469" s="60" t="s">
        <v>328</v>
      </c>
      <c r="E469" s="68"/>
      <c r="F469" s="43"/>
      <c r="G469" s="23">
        <f t="shared" si="48"/>
        <v>2693.58</v>
      </c>
      <c r="H469" s="23">
        <f t="shared" si="48"/>
        <v>2664.0779499999999</v>
      </c>
      <c r="I469" s="76">
        <f t="shared" si="47"/>
        <v>98.90472716607637</v>
      </c>
    </row>
    <row r="470" spans="1:9" ht="46.9" customHeight="1">
      <c r="A470" s="25" t="s">
        <v>426</v>
      </c>
      <c r="B470" s="60"/>
      <c r="C470" s="60" t="s">
        <v>352</v>
      </c>
      <c r="D470" s="60" t="s">
        <v>328</v>
      </c>
      <c r="E470" s="26" t="s">
        <v>50</v>
      </c>
      <c r="F470" s="43"/>
      <c r="G470" s="23">
        <f t="shared" si="48"/>
        <v>2693.58</v>
      </c>
      <c r="H470" s="23">
        <f t="shared" si="48"/>
        <v>2664.0779499999999</v>
      </c>
      <c r="I470" s="76">
        <f t="shared" si="47"/>
        <v>98.90472716607637</v>
      </c>
    </row>
    <row r="471" spans="1:9" ht="33.75" customHeight="1">
      <c r="A471" s="25" t="s">
        <v>224</v>
      </c>
      <c r="B471" s="60"/>
      <c r="C471" s="60" t="s">
        <v>352</v>
      </c>
      <c r="D471" s="60" t="s">
        <v>328</v>
      </c>
      <c r="E471" s="26" t="s">
        <v>112</v>
      </c>
      <c r="F471" s="43"/>
      <c r="G471" s="23">
        <f>SUM(G472,G475,G478,G481)</f>
        <v>2693.58</v>
      </c>
      <c r="H471" s="23">
        <f>SUM(H472,H475,H478,H481)</f>
        <v>2664.0779499999999</v>
      </c>
      <c r="I471" s="76">
        <f t="shared" si="47"/>
        <v>98.90472716607637</v>
      </c>
    </row>
    <row r="472" spans="1:9" ht="31.5">
      <c r="A472" s="25" t="s">
        <v>221</v>
      </c>
      <c r="B472" s="60"/>
      <c r="C472" s="60" t="s">
        <v>352</v>
      </c>
      <c r="D472" s="60" t="s">
        <v>328</v>
      </c>
      <c r="E472" s="26" t="s">
        <v>220</v>
      </c>
      <c r="F472" s="43"/>
      <c r="G472" s="23">
        <f t="shared" si="48"/>
        <v>244.49</v>
      </c>
      <c r="H472" s="23">
        <f t="shared" si="48"/>
        <v>215.07741999999999</v>
      </c>
      <c r="I472" s="76">
        <f t="shared" si="47"/>
        <v>87.969822896641986</v>
      </c>
    </row>
    <row r="473" spans="1:9" ht="31.5">
      <c r="A473" s="25" t="s">
        <v>416</v>
      </c>
      <c r="B473" s="60"/>
      <c r="C473" s="60" t="s">
        <v>352</v>
      </c>
      <c r="D473" s="60" t="s">
        <v>328</v>
      </c>
      <c r="E473" s="26" t="s">
        <v>220</v>
      </c>
      <c r="F473" s="60">
        <v>200</v>
      </c>
      <c r="G473" s="23">
        <f t="shared" si="48"/>
        <v>244.49</v>
      </c>
      <c r="H473" s="23">
        <f t="shared" si="48"/>
        <v>215.07741999999999</v>
      </c>
      <c r="I473" s="76">
        <f t="shared" si="47"/>
        <v>87.969822896641986</v>
      </c>
    </row>
    <row r="474" spans="1:9" ht="31.5">
      <c r="A474" s="25" t="s">
        <v>313</v>
      </c>
      <c r="B474" s="60"/>
      <c r="C474" s="60" t="s">
        <v>352</v>
      </c>
      <c r="D474" s="60" t="s">
        <v>328</v>
      </c>
      <c r="E474" s="26" t="s">
        <v>220</v>
      </c>
      <c r="F474" s="60">
        <v>240</v>
      </c>
      <c r="G474" s="23">
        <v>244.49</v>
      </c>
      <c r="H474" s="23">
        <v>215.07741999999999</v>
      </c>
      <c r="I474" s="76">
        <f t="shared" si="47"/>
        <v>87.969822896641986</v>
      </c>
    </row>
    <row r="475" spans="1:9" ht="31.5">
      <c r="A475" s="25" t="s">
        <v>222</v>
      </c>
      <c r="B475" s="60"/>
      <c r="C475" s="60" t="s">
        <v>352</v>
      </c>
      <c r="D475" s="60" t="s">
        <v>328</v>
      </c>
      <c r="E475" s="26" t="s">
        <v>223</v>
      </c>
      <c r="F475" s="60"/>
      <c r="G475" s="23">
        <f>SUM(G476)</f>
        <v>42.63</v>
      </c>
      <c r="H475" s="23">
        <f>SUM(H476)</f>
        <v>42.63</v>
      </c>
      <c r="I475" s="76">
        <f t="shared" si="47"/>
        <v>100</v>
      </c>
    </row>
    <row r="476" spans="1:9" ht="31.5">
      <c r="A476" s="25" t="s">
        <v>416</v>
      </c>
      <c r="B476" s="60"/>
      <c r="C476" s="60" t="s">
        <v>352</v>
      </c>
      <c r="D476" s="60" t="s">
        <v>328</v>
      </c>
      <c r="E476" s="26" t="s">
        <v>223</v>
      </c>
      <c r="F476" s="60">
        <v>200</v>
      </c>
      <c r="G476" s="23">
        <f>SUM(G477)</f>
        <v>42.63</v>
      </c>
      <c r="H476" s="23">
        <f>SUM(H477)</f>
        <v>42.63</v>
      </c>
      <c r="I476" s="76">
        <f t="shared" si="47"/>
        <v>100</v>
      </c>
    </row>
    <row r="477" spans="1:9" ht="31.5">
      <c r="A477" s="25" t="s">
        <v>313</v>
      </c>
      <c r="B477" s="60"/>
      <c r="C477" s="60" t="s">
        <v>352</v>
      </c>
      <c r="D477" s="60" t="s">
        <v>328</v>
      </c>
      <c r="E477" s="26" t="s">
        <v>223</v>
      </c>
      <c r="F477" s="60">
        <v>240</v>
      </c>
      <c r="G477" s="23">
        <v>42.63</v>
      </c>
      <c r="H477" s="23">
        <v>42.63</v>
      </c>
      <c r="I477" s="76">
        <f t="shared" si="47"/>
        <v>100</v>
      </c>
    </row>
    <row r="478" spans="1:9" ht="31.5">
      <c r="A478" s="25" t="s">
        <v>354</v>
      </c>
      <c r="B478" s="60"/>
      <c r="C478" s="60" t="s">
        <v>352</v>
      </c>
      <c r="D478" s="60" t="s">
        <v>328</v>
      </c>
      <c r="E478" s="26" t="s">
        <v>279</v>
      </c>
      <c r="F478" s="60"/>
      <c r="G478" s="23">
        <f>SUM(G479)</f>
        <v>99.36</v>
      </c>
      <c r="H478" s="23">
        <f>SUM(H479)</f>
        <v>99.36</v>
      </c>
      <c r="I478" s="76">
        <f t="shared" si="47"/>
        <v>100</v>
      </c>
    </row>
    <row r="479" spans="1:9" ht="31.5">
      <c r="A479" s="25" t="s">
        <v>416</v>
      </c>
      <c r="B479" s="60"/>
      <c r="C479" s="60" t="s">
        <v>352</v>
      </c>
      <c r="D479" s="60" t="s">
        <v>328</v>
      </c>
      <c r="E479" s="26" t="s">
        <v>279</v>
      </c>
      <c r="F479" s="60">
        <v>200</v>
      </c>
      <c r="G479" s="23">
        <f>SUM(G480)</f>
        <v>99.36</v>
      </c>
      <c r="H479" s="23">
        <f>SUM(H480)</f>
        <v>99.36</v>
      </c>
      <c r="I479" s="76">
        <f t="shared" si="47"/>
        <v>100</v>
      </c>
    </row>
    <row r="480" spans="1:9" ht="31.5">
      <c r="A480" s="25" t="s">
        <v>313</v>
      </c>
      <c r="B480" s="60"/>
      <c r="C480" s="60" t="s">
        <v>352</v>
      </c>
      <c r="D480" s="60" t="s">
        <v>328</v>
      </c>
      <c r="E480" s="26" t="s">
        <v>279</v>
      </c>
      <c r="F480" s="60">
        <v>240</v>
      </c>
      <c r="G480" s="23">
        <v>99.36</v>
      </c>
      <c r="H480" s="23">
        <v>99.36</v>
      </c>
      <c r="I480" s="76">
        <f t="shared" si="47"/>
        <v>100</v>
      </c>
    </row>
    <row r="481" spans="1:9" s="14" customFormat="1" ht="47.25">
      <c r="A481" s="24" t="s">
        <v>143</v>
      </c>
      <c r="B481" s="60"/>
      <c r="C481" s="60" t="s">
        <v>352</v>
      </c>
      <c r="D481" s="60" t="s">
        <v>328</v>
      </c>
      <c r="E481" s="27" t="s">
        <v>619</v>
      </c>
      <c r="F481" s="60"/>
      <c r="G481" s="23">
        <f t="shared" ref="G481:H483" si="49">SUM(G482)</f>
        <v>2307.1</v>
      </c>
      <c r="H481" s="23">
        <f t="shared" si="49"/>
        <v>2307.01053</v>
      </c>
      <c r="I481" s="76">
        <f t="shared" si="47"/>
        <v>99.996121971305968</v>
      </c>
    </row>
    <row r="482" spans="1:9" s="14" customFormat="1" ht="31.5">
      <c r="A482" s="35" t="s">
        <v>319</v>
      </c>
      <c r="B482" s="60"/>
      <c r="C482" s="60" t="s">
        <v>352</v>
      </c>
      <c r="D482" s="60" t="s">
        <v>328</v>
      </c>
      <c r="E482" s="27" t="s">
        <v>619</v>
      </c>
      <c r="F482" s="60">
        <v>600</v>
      </c>
      <c r="G482" s="23">
        <f t="shared" si="49"/>
        <v>2307.1</v>
      </c>
      <c r="H482" s="23">
        <f t="shared" si="49"/>
        <v>2307.01053</v>
      </c>
      <c r="I482" s="76">
        <f t="shared" si="47"/>
        <v>99.996121971305968</v>
      </c>
    </row>
    <row r="483" spans="1:9" s="14" customFormat="1" ht="15.75">
      <c r="A483" s="35" t="s">
        <v>320</v>
      </c>
      <c r="B483" s="60"/>
      <c r="C483" s="60" t="s">
        <v>352</v>
      </c>
      <c r="D483" s="60" t="s">
        <v>328</v>
      </c>
      <c r="E483" s="27" t="s">
        <v>619</v>
      </c>
      <c r="F483" s="60">
        <v>610</v>
      </c>
      <c r="G483" s="23">
        <f t="shared" si="49"/>
        <v>2307.1</v>
      </c>
      <c r="H483" s="23">
        <f t="shared" si="49"/>
        <v>2307.01053</v>
      </c>
      <c r="I483" s="76">
        <f t="shared" si="47"/>
        <v>99.996121971305968</v>
      </c>
    </row>
    <row r="484" spans="1:9" s="14" customFormat="1" ht="63">
      <c r="A484" s="35" t="s">
        <v>321</v>
      </c>
      <c r="B484" s="60"/>
      <c r="C484" s="60" t="s">
        <v>352</v>
      </c>
      <c r="D484" s="60" t="s">
        <v>328</v>
      </c>
      <c r="E484" s="27" t="s">
        <v>619</v>
      </c>
      <c r="F484" s="60">
        <v>611</v>
      </c>
      <c r="G484" s="23">
        <v>2307.1</v>
      </c>
      <c r="H484" s="23">
        <v>2307.01053</v>
      </c>
      <c r="I484" s="76">
        <f t="shared" si="47"/>
        <v>99.996121971305968</v>
      </c>
    </row>
    <row r="485" spans="1:9" s="14" customFormat="1" ht="15.75">
      <c r="A485" s="25" t="s">
        <v>355</v>
      </c>
      <c r="B485" s="66"/>
      <c r="C485" s="66" t="s">
        <v>356</v>
      </c>
      <c r="D485" s="63"/>
      <c r="E485" s="63"/>
      <c r="F485" s="63"/>
      <c r="G485" s="23">
        <f>SUM(G486,G502)</f>
        <v>47847.509999999995</v>
      </c>
      <c r="H485" s="23">
        <f>SUM(H486,H502)</f>
        <v>47815.176429999992</v>
      </c>
      <c r="I485" s="76">
        <f t="shared" si="47"/>
        <v>99.932423714421077</v>
      </c>
    </row>
    <row r="486" spans="1:9" s="14" customFormat="1" ht="15.75">
      <c r="A486" s="29" t="s">
        <v>357</v>
      </c>
      <c r="B486" s="60"/>
      <c r="C486" s="60" t="s">
        <v>356</v>
      </c>
      <c r="D486" s="60" t="s">
        <v>306</v>
      </c>
      <c r="E486" s="63"/>
      <c r="F486" s="43"/>
      <c r="G486" s="23">
        <f>SUM(G487,G496)</f>
        <v>34646.949999999997</v>
      </c>
      <c r="H486" s="23">
        <f>SUM(H487,H496)</f>
        <v>34623.949999999997</v>
      </c>
      <c r="I486" s="76">
        <f t="shared" si="47"/>
        <v>99.933616090305208</v>
      </c>
    </row>
    <row r="487" spans="1:9" s="14" customFormat="1" ht="31.5">
      <c r="A487" s="25" t="s">
        <v>422</v>
      </c>
      <c r="B487" s="60"/>
      <c r="C487" s="60" t="s">
        <v>356</v>
      </c>
      <c r="D487" s="60" t="s">
        <v>306</v>
      </c>
      <c r="E487" s="26" t="s">
        <v>28</v>
      </c>
      <c r="F487" s="65"/>
      <c r="G487" s="23">
        <f>SUM(G488)</f>
        <v>30604.95</v>
      </c>
      <c r="H487" s="23">
        <f>SUM(H488)</f>
        <v>30581.95</v>
      </c>
      <c r="I487" s="76">
        <f t="shared" si="47"/>
        <v>99.924848758125734</v>
      </c>
    </row>
    <row r="488" spans="1:9" s="14" customFormat="1" ht="31.5">
      <c r="A488" s="25" t="s">
        <v>698</v>
      </c>
      <c r="B488" s="60"/>
      <c r="C488" s="60" t="s">
        <v>356</v>
      </c>
      <c r="D488" s="60" t="s">
        <v>306</v>
      </c>
      <c r="E488" s="26" t="s">
        <v>699</v>
      </c>
      <c r="F488" s="60"/>
      <c r="G488" s="23">
        <f t="shared" ref="G488:H491" si="50">SUM(G489)</f>
        <v>30604.95</v>
      </c>
      <c r="H488" s="23">
        <f t="shared" si="50"/>
        <v>30581.95</v>
      </c>
      <c r="I488" s="76">
        <f t="shared" si="47"/>
        <v>99.924848758125734</v>
      </c>
    </row>
    <row r="489" spans="1:9" s="14" customFormat="1" ht="31.5">
      <c r="A489" s="42" t="s">
        <v>700</v>
      </c>
      <c r="B489" s="60"/>
      <c r="C489" s="60" t="s">
        <v>356</v>
      </c>
      <c r="D489" s="60" t="s">
        <v>306</v>
      </c>
      <c r="E489" s="26" t="s">
        <v>701</v>
      </c>
      <c r="F489" s="60"/>
      <c r="G489" s="23">
        <f>SUM(G490,G493)</f>
        <v>30604.95</v>
      </c>
      <c r="H489" s="23">
        <f>SUM(H490,H493)</f>
        <v>30581.95</v>
      </c>
      <c r="I489" s="76">
        <f t="shared" si="47"/>
        <v>99.924848758125734</v>
      </c>
    </row>
    <row r="490" spans="1:9" s="14" customFormat="1" ht="94.5">
      <c r="A490" s="35" t="s">
        <v>729</v>
      </c>
      <c r="B490" s="65"/>
      <c r="C490" s="65" t="s">
        <v>356</v>
      </c>
      <c r="D490" s="65" t="s">
        <v>306</v>
      </c>
      <c r="E490" s="26" t="s">
        <v>730</v>
      </c>
      <c r="F490" s="43"/>
      <c r="G490" s="23">
        <f t="shared" si="50"/>
        <v>15.45</v>
      </c>
      <c r="H490" s="23">
        <f t="shared" si="50"/>
        <v>15.45</v>
      </c>
      <c r="I490" s="76">
        <f t="shared" si="47"/>
        <v>100</v>
      </c>
    </row>
    <row r="491" spans="1:9" s="14" customFormat="1" ht="31.5">
      <c r="A491" s="25" t="s">
        <v>416</v>
      </c>
      <c r="B491" s="65"/>
      <c r="C491" s="65" t="s">
        <v>356</v>
      </c>
      <c r="D491" s="65" t="s">
        <v>306</v>
      </c>
      <c r="E491" s="26" t="s">
        <v>730</v>
      </c>
      <c r="F491" s="60">
        <v>200</v>
      </c>
      <c r="G491" s="23">
        <f t="shared" si="50"/>
        <v>15.45</v>
      </c>
      <c r="H491" s="23">
        <f t="shared" si="50"/>
        <v>15.45</v>
      </c>
      <c r="I491" s="76">
        <f t="shared" si="47"/>
        <v>100</v>
      </c>
    </row>
    <row r="492" spans="1:9" s="14" customFormat="1" ht="31.5">
      <c r="A492" s="25" t="s">
        <v>313</v>
      </c>
      <c r="B492" s="65"/>
      <c r="C492" s="65" t="s">
        <v>356</v>
      </c>
      <c r="D492" s="65" t="s">
        <v>306</v>
      </c>
      <c r="E492" s="26" t="s">
        <v>730</v>
      </c>
      <c r="F492" s="60">
        <v>240</v>
      </c>
      <c r="G492" s="23">
        <v>15.45</v>
      </c>
      <c r="H492" s="23">
        <v>15.45</v>
      </c>
      <c r="I492" s="76">
        <f t="shared" si="47"/>
        <v>100</v>
      </c>
    </row>
    <row r="493" spans="1:9" s="14" customFormat="1" ht="94.5">
      <c r="A493" s="25" t="s">
        <v>758</v>
      </c>
      <c r="B493" s="65"/>
      <c r="C493" s="65" t="s">
        <v>356</v>
      </c>
      <c r="D493" s="65" t="s">
        <v>306</v>
      </c>
      <c r="E493" s="26" t="s">
        <v>759</v>
      </c>
      <c r="F493" s="60"/>
      <c r="G493" s="23">
        <f t="shared" ref="G493:H494" si="51">SUM(G494)</f>
        <v>30589.5</v>
      </c>
      <c r="H493" s="23">
        <f t="shared" si="51"/>
        <v>30566.5</v>
      </c>
      <c r="I493" s="76">
        <f t="shared" si="47"/>
        <v>99.92481080109188</v>
      </c>
    </row>
    <row r="494" spans="1:9" s="14" customFormat="1" ht="31.5">
      <c r="A494" s="25" t="s">
        <v>416</v>
      </c>
      <c r="B494" s="65"/>
      <c r="C494" s="65" t="s">
        <v>356</v>
      </c>
      <c r="D494" s="65" t="s">
        <v>306</v>
      </c>
      <c r="E494" s="26" t="s">
        <v>759</v>
      </c>
      <c r="F494" s="60">
        <v>200</v>
      </c>
      <c r="G494" s="23">
        <f t="shared" si="51"/>
        <v>30589.5</v>
      </c>
      <c r="H494" s="23">
        <f t="shared" si="51"/>
        <v>30566.5</v>
      </c>
      <c r="I494" s="76">
        <f t="shared" si="47"/>
        <v>99.92481080109188</v>
      </c>
    </row>
    <row r="495" spans="1:9" s="14" customFormat="1" ht="31.5">
      <c r="A495" s="25" t="s">
        <v>313</v>
      </c>
      <c r="B495" s="65"/>
      <c r="C495" s="65" t="s">
        <v>356</v>
      </c>
      <c r="D495" s="65" t="s">
        <v>306</v>
      </c>
      <c r="E495" s="26" t="s">
        <v>759</v>
      </c>
      <c r="F495" s="60">
        <v>240</v>
      </c>
      <c r="G495" s="23">
        <v>30589.5</v>
      </c>
      <c r="H495" s="23">
        <v>30566.5</v>
      </c>
      <c r="I495" s="76">
        <f t="shared" si="47"/>
        <v>99.92481080109188</v>
      </c>
    </row>
    <row r="496" spans="1:9" s="14" customFormat="1" ht="31.5">
      <c r="A496" s="25" t="s">
        <v>430</v>
      </c>
      <c r="B496" s="56"/>
      <c r="C496" s="65" t="s">
        <v>356</v>
      </c>
      <c r="D496" s="65" t="s">
        <v>306</v>
      </c>
      <c r="E496" s="26" t="s">
        <v>158</v>
      </c>
      <c r="F496" s="60"/>
      <c r="G496" s="23">
        <f t="shared" ref="G496:H498" si="52">SUM(G497)</f>
        <v>4042</v>
      </c>
      <c r="H496" s="23">
        <f t="shared" si="52"/>
        <v>4042</v>
      </c>
      <c r="I496" s="76">
        <f t="shared" si="47"/>
        <v>100</v>
      </c>
    </row>
    <row r="497" spans="1:9" s="14" customFormat="1" ht="15.75">
      <c r="A497" s="25" t="s">
        <v>7</v>
      </c>
      <c r="B497" s="60"/>
      <c r="C497" s="65" t="s">
        <v>356</v>
      </c>
      <c r="D497" s="65" t="s">
        <v>306</v>
      </c>
      <c r="E497" s="27" t="s">
        <v>159</v>
      </c>
      <c r="F497" s="63"/>
      <c r="G497" s="23">
        <f t="shared" si="52"/>
        <v>4042</v>
      </c>
      <c r="H497" s="23">
        <f t="shared" si="52"/>
        <v>4042</v>
      </c>
      <c r="I497" s="76">
        <f t="shared" si="47"/>
        <v>100</v>
      </c>
    </row>
    <row r="498" spans="1:9" s="14" customFormat="1" ht="47.25">
      <c r="A498" s="25" t="s">
        <v>499</v>
      </c>
      <c r="B498" s="26"/>
      <c r="C498" s="26" t="s">
        <v>356</v>
      </c>
      <c r="D498" s="26" t="s">
        <v>306</v>
      </c>
      <c r="E498" s="27" t="s">
        <v>160</v>
      </c>
      <c r="F498" s="60"/>
      <c r="G498" s="23">
        <f t="shared" si="52"/>
        <v>4042</v>
      </c>
      <c r="H498" s="23">
        <f t="shared" si="52"/>
        <v>4042</v>
      </c>
      <c r="I498" s="76">
        <f t="shared" si="47"/>
        <v>100</v>
      </c>
    </row>
    <row r="499" spans="1:9" s="14" customFormat="1" ht="47.25">
      <c r="A499" s="25" t="s">
        <v>746</v>
      </c>
      <c r="B499" s="26"/>
      <c r="C499" s="26" t="s">
        <v>356</v>
      </c>
      <c r="D499" s="26" t="s">
        <v>306</v>
      </c>
      <c r="E499" s="27" t="s">
        <v>747</v>
      </c>
      <c r="F499" s="60"/>
      <c r="G499" s="23">
        <f t="shared" ref="G499:H500" si="53">SUM(G500)</f>
        <v>4042</v>
      </c>
      <c r="H499" s="23">
        <f t="shared" si="53"/>
        <v>4042</v>
      </c>
      <c r="I499" s="76">
        <f t="shared" si="47"/>
        <v>100</v>
      </c>
    </row>
    <row r="500" spans="1:9" s="14" customFormat="1" ht="31.5" customHeight="1">
      <c r="A500" s="25" t="s">
        <v>534</v>
      </c>
      <c r="B500" s="26"/>
      <c r="C500" s="26" t="s">
        <v>356</v>
      </c>
      <c r="D500" s="26" t="s">
        <v>306</v>
      </c>
      <c r="E500" s="27" t="s">
        <v>747</v>
      </c>
      <c r="F500" s="60">
        <v>400</v>
      </c>
      <c r="G500" s="23">
        <f t="shared" si="53"/>
        <v>4042</v>
      </c>
      <c r="H500" s="23">
        <f t="shared" si="53"/>
        <v>4042</v>
      </c>
      <c r="I500" s="76">
        <f t="shared" si="47"/>
        <v>100</v>
      </c>
    </row>
    <row r="501" spans="1:9" s="14" customFormat="1" ht="33" customHeight="1">
      <c r="A501" s="25" t="s">
        <v>358</v>
      </c>
      <c r="B501" s="26"/>
      <c r="C501" s="26" t="s">
        <v>356</v>
      </c>
      <c r="D501" s="26" t="s">
        <v>306</v>
      </c>
      <c r="E501" s="27" t="s">
        <v>747</v>
      </c>
      <c r="F501" s="60">
        <v>414</v>
      </c>
      <c r="G501" s="23">
        <v>4042</v>
      </c>
      <c r="H501" s="23">
        <v>4042</v>
      </c>
      <c r="I501" s="76">
        <f t="shared" si="47"/>
        <v>100</v>
      </c>
    </row>
    <row r="502" spans="1:9" s="14" customFormat="1" ht="15.75">
      <c r="A502" s="25" t="s">
        <v>390</v>
      </c>
      <c r="B502" s="26"/>
      <c r="C502" s="60" t="s">
        <v>356</v>
      </c>
      <c r="D502" s="60" t="s">
        <v>336</v>
      </c>
      <c r="E502" s="27"/>
      <c r="F502" s="26"/>
      <c r="G502" s="23">
        <f>SUM(G503,G510,)</f>
        <v>13200.56</v>
      </c>
      <c r="H502" s="23">
        <f>SUM(H503,H510,)</f>
        <v>13191.226429999999</v>
      </c>
      <c r="I502" s="76">
        <f t="shared" si="47"/>
        <v>99.929294136006348</v>
      </c>
    </row>
    <row r="503" spans="1:9" s="14" customFormat="1" ht="31.5">
      <c r="A503" s="25" t="s">
        <v>424</v>
      </c>
      <c r="B503" s="63"/>
      <c r="C503" s="63" t="s">
        <v>356</v>
      </c>
      <c r="D503" s="60" t="s">
        <v>336</v>
      </c>
      <c r="E503" s="26" t="s">
        <v>37</v>
      </c>
      <c r="F503" s="60"/>
      <c r="G503" s="23">
        <f>SUM(G504,)</f>
        <v>8</v>
      </c>
      <c r="H503" s="23">
        <f>SUM(H504,)</f>
        <v>8</v>
      </c>
      <c r="I503" s="76">
        <f t="shared" si="47"/>
        <v>100</v>
      </c>
    </row>
    <row r="504" spans="1:9" s="14" customFormat="1" ht="32.25" customHeight="1">
      <c r="A504" s="25" t="s">
        <v>443</v>
      </c>
      <c r="B504" s="60"/>
      <c r="C504" s="60" t="s">
        <v>356</v>
      </c>
      <c r="D504" s="60" t="s">
        <v>336</v>
      </c>
      <c r="E504" s="27" t="s">
        <v>38</v>
      </c>
      <c r="F504" s="60"/>
      <c r="G504" s="23">
        <f t="shared" ref="G504:H508" si="54">SUM(G505)</f>
        <v>8</v>
      </c>
      <c r="H504" s="23">
        <f t="shared" si="54"/>
        <v>8</v>
      </c>
      <c r="I504" s="76">
        <f t="shared" si="47"/>
        <v>100</v>
      </c>
    </row>
    <row r="505" spans="1:9" s="14" customFormat="1" ht="63">
      <c r="A505" s="35" t="s">
        <v>236</v>
      </c>
      <c r="B505" s="60"/>
      <c r="C505" s="60" t="s">
        <v>356</v>
      </c>
      <c r="D505" s="60" t="s">
        <v>336</v>
      </c>
      <c r="E505" s="27" t="s">
        <v>84</v>
      </c>
      <c r="F505" s="65"/>
      <c r="G505" s="23">
        <f t="shared" si="54"/>
        <v>8</v>
      </c>
      <c r="H505" s="23">
        <f t="shared" si="54"/>
        <v>8</v>
      </c>
      <c r="I505" s="76">
        <f t="shared" si="47"/>
        <v>100</v>
      </c>
    </row>
    <row r="506" spans="1:9" s="14" customFormat="1" ht="31.5">
      <c r="A506" s="35" t="s">
        <v>86</v>
      </c>
      <c r="B506" s="60"/>
      <c r="C506" s="60" t="s">
        <v>356</v>
      </c>
      <c r="D506" s="60" t="s">
        <v>336</v>
      </c>
      <c r="E506" s="27" t="s">
        <v>90</v>
      </c>
      <c r="F506" s="65"/>
      <c r="G506" s="23">
        <f t="shared" si="54"/>
        <v>8</v>
      </c>
      <c r="H506" s="23">
        <f t="shared" si="54"/>
        <v>8</v>
      </c>
      <c r="I506" s="76">
        <f t="shared" si="47"/>
        <v>100</v>
      </c>
    </row>
    <row r="507" spans="1:9" s="14" customFormat="1" ht="31.5">
      <c r="A507" s="35" t="s">
        <v>319</v>
      </c>
      <c r="B507" s="65"/>
      <c r="C507" s="60" t="s">
        <v>356</v>
      </c>
      <c r="D507" s="60" t="s">
        <v>336</v>
      </c>
      <c r="E507" s="27" t="s">
        <v>90</v>
      </c>
      <c r="F507" s="65">
        <v>600</v>
      </c>
      <c r="G507" s="23">
        <f t="shared" si="54"/>
        <v>8</v>
      </c>
      <c r="H507" s="23">
        <f t="shared" si="54"/>
        <v>8</v>
      </c>
      <c r="I507" s="76">
        <f t="shared" si="47"/>
        <v>100</v>
      </c>
    </row>
    <row r="508" spans="1:9" s="14" customFormat="1" ht="15.75">
      <c r="A508" s="35" t="s">
        <v>320</v>
      </c>
      <c r="B508" s="65"/>
      <c r="C508" s="60" t="s">
        <v>356</v>
      </c>
      <c r="D508" s="60" t="s">
        <v>336</v>
      </c>
      <c r="E508" s="27" t="s">
        <v>90</v>
      </c>
      <c r="F508" s="65">
        <v>610</v>
      </c>
      <c r="G508" s="23">
        <f t="shared" si="54"/>
        <v>8</v>
      </c>
      <c r="H508" s="23">
        <f t="shared" si="54"/>
        <v>8</v>
      </c>
      <c r="I508" s="76">
        <f t="shared" si="47"/>
        <v>100</v>
      </c>
    </row>
    <row r="509" spans="1:9" s="14" customFormat="1" ht="18.75" customHeight="1">
      <c r="A509" s="35" t="s">
        <v>323</v>
      </c>
      <c r="B509" s="60"/>
      <c r="C509" s="60" t="s">
        <v>356</v>
      </c>
      <c r="D509" s="60" t="s">
        <v>336</v>
      </c>
      <c r="E509" s="27" t="s">
        <v>90</v>
      </c>
      <c r="F509" s="65">
        <v>612</v>
      </c>
      <c r="G509" s="23">
        <v>8</v>
      </c>
      <c r="H509" s="23">
        <v>8</v>
      </c>
      <c r="I509" s="76">
        <f t="shared" si="47"/>
        <v>100</v>
      </c>
    </row>
    <row r="510" spans="1:9" s="14" customFormat="1" ht="31.5">
      <c r="A510" s="25" t="s">
        <v>420</v>
      </c>
      <c r="B510" s="60"/>
      <c r="C510" s="60" t="s">
        <v>356</v>
      </c>
      <c r="D510" s="60" t="s">
        <v>336</v>
      </c>
      <c r="E510" s="26" t="s">
        <v>44</v>
      </c>
      <c r="F510" s="26"/>
      <c r="G510" s="23">
        <f>SUM(G511,)</f>
        <v>13192.56</v>
      </c>
      <c r="H510" s="23">
        <f>SUM(H511,)</f>
        <v>13183.226429999999</v>
      </c>
      <c r="I510" s="76">
        <f t="shared" si="47"/>
        <v>99.929251259800978</v>
      </c>
    </row>
    <row r="511" spans="1:9" s="14" customFormat="1" ht="31.5">
      <c r="A511" s="25" t="s">
        <v>441</v>
      </c>
      <c r="B511" s="60"/>
      <c r="C511" s="60" t="s">
        <v>356</v>
      </c>
      <c r="D511" s="60" t="s">
        <v>336</v>
      </c>
      <c r="E511" s="26" t="s">
        <v>48</v>
      </c>
      <c r="F511" s="26"/>
      <c r="G511" s="23">
        <f>SUM(G512,)</f>
        <v>13192.56</v>
      </c>
      <c r="H511" s="23">
        <f>SUM(H512,)</f>
        <v>13183.226429999999</v>
      </c>
      <c r="I511" s="76">
        <f t="shared" si="47"/>
        <v>99.929251259800978</v>
      </c>
    </row>
    <row r="512" spans="1:9" s="14" customFormat="1" ht="31.5">
      <c r="A512" s="25" t="s">
        <v>241</v>
      </c>
      <c r="B512" s="60"/>
      <c r="C512" s="60" t="s">
        <v>356</v>
      </c>
      <c r="D512" s="60" t="s">
        <v>336</v>
      </c>
      <c r="E512" s="27" t="s">
        <v>108</v>
      </c>
      <c r="F512" s="26"/>
      <c r="G512" s="23">
        <f>SUM(G513,G517,G522)</f>
        <v>13192.56</v>
      </c>
      <c r="H512" s="23">
        <f>SUM(H513,H517,H522)</f>
        <v>13183.226429999999</v>
      </c>
      <c r="I512" s="76">
        <f t="shared" si="47"/>
        <v>99.929251259800978</v>
      </c>
    </row>
    <row r="513" spans="1:9" s="14" customFormat="1" ht="31.5">
      <c r="A513" s="24" t="s">
        <v>244</v>
      </c>
      <c r="B513" s="60"/>
      <c r="C513" s="60" t="s">
        <v>356</v>
      </c>
      <c r="D513" s="60" t="s">
        <v>336</v>
      </c>
      <c r="E513" s="27" t="s">
        <v>432</v>
      </c>
      <c r="F513" s="60"/>
      <c r="G513" s="23">
        <f>SUM(G514)</f>
        <v>6731.69</v>
      </c>
      <c r="H513" s="23">
        <f>SUM(H514)</f>
        <v>6731.69</v>
      </c>
      <c r="I513" s="76">
        <f t="shared" si="47"/>
        <v>100</v>
      </c>
    </row>
    <row r="514" spans="1:9" s="14" customFormat="1" ht="31.5">
      <c r="A514" s="35" t="s">
        <v>319</v>
      </c>
      <c r="B514" s="60"/>
      <c r="C514" s="60" t="s">
        <v>356</v>
      </c>
      <c r="D514" s="60" t="s">
        <v>336</v>
      </c>
      <c r="E514" s="27" t="s">
        <v>432</v>
      </c>
      <c r="F514" s="65">
        <v>600</v>
      </c>
      <c r="G514" s="23">
        <f>SUM(G515)</f>
        <v>6731.69</v>
      </c>
      <c r="H514" s="23">
        <f>SUM(H515)</f>
        <v>6731.69</v>
      </c>
      <c r="I514" s="76">
        <f t="shared" si="47"/>
        <v>100</v>
      </c>
    </row>
    <row r="515" spans="1:9" s="14" customFormat="1" ht="15.75">
      <c r="A515" s="35" t="s">
        <v>320</v>
      </c>
      <c r="B515" s="60"/>
      <c r="C515" s="60" t="s">
        <v>356</v>
      </c>
      <c r="D515" s="60" t="s">
        <v>336</v>
      </c>
      <c r="E515" s="27" t="s">
        <v>432</v>
      </c>
      <c r="F515" s="65">
        <v>610</v>
      </c>
      <c r="G515" s="23">
        <f>SUM(G516,)</f>
        <v>6731.69</v>
      </c>
      <c r="H515" s="23">
        <f>SUM(H516,)</f>
        <v>6731.69</v>
      </c>
      <c r="I515" s="76">
        <f t="shared" si="47"/>
        <v>100</v>
      </c>
    </row>
    <row r="516" spans="1:9" s="14" customFormat="1" ht="51" customHeight="1">
      <c r="A516" s="35" t="s">
        <v>321</v>
      </c>
      <c r="B516" s="60"/>
      <c r="C516" s="60" t="s">
        <v>356</v>
      </c>
      <c r="D516" s="60" t="s">
        <v>336</v>
      </c>
      <c r="E516" s="27" t="s">
        <v>432</v>
      </c>
      <c r="F516" s="65">
        <v>611</v>
      </c>
      <c r="G516" s="23">
        <v>6731.69</v>
      </c>
      <c r="H516" s="23">
        <v>6731.69</v>
      </c>
      <c r="I516" s="76">
        <f t="shared" si="47"/>
        <v>100</v>
      </c>
    </row>
    <row r="517" spans="1:9" s="14" customFormat="1" ht="31.5">
      <c r="A517" s="35" t="s">
        <v>734</v>
      </c>
      <c r="B517" s="60"/>
      <c r="C517" s="60" t="s">
        <v>356</v>
      </c>
      <c r="D517" s="60" t="s">
        <v>336</v>
      </c>
      <c r="E517" s="27" t="s">
        <v>740</v>
      </c>
      <c r="F517" s="63"/>
      <c r="G517" s="23">
        <f>SUM(G518,G520)</f>
        <v>6010.2300000000005</v>
      </c>
      <c r="H517" s="23">
        <f>SUM(H518,H520)</f>
        <v>6000.8964299999998</v>
      </c>
      <c r="I517" s="76">
        <f t="shared" si="47"/>
        <v>99.844705277501845</v>
      </c>
    </row>
    <row r="518" spans="1:9" s="14" customFormat="1" ht="63">
      <c r="A518" s="25" t="s">
        <v>309</v>
      </c>
      <c r="B518" s="60"/>
      <c r="C518" s="60" t="s">
        <v>356</v>
      </c>
      <c r="D518" s="60" t="s">
        <v>336</v>
      </c>
      <c r="E518" s="27" t="s">
        <v>740</v>
      </c>
      <c r="F518" s="60">
        <v>100</v>
      </c>
      <c r="G518" s="23">
        <f t="shared" ref="G518:H518" si="55">SUM(G519)</f>
        <v>5179.1400000000003</v>
      </c>
      <c r="H518" s="23">
        <f t="shared" si="55"/>
        <v>5179.0779599999996</v>
      </c>
      <c r="I518" s="76">
        <f t="shared" si="47"/>
        <v>99.998802117726086</v>
      </c>
    </row>
    <row r="519" spans="1:9" s="14" customFormat="1" ht="15.75">
      <c r="A519" s="25" t="s">
        <v>322</v>
      </c>
      <c r="B519" s="60"/>
      <c r="C519" s="60" t="s">
        <v>356</v>
      </c>
      <c r="D519" s="60" t="s">
        <v>336</v>
      </c>
      <c r="E519" s="27" t="s">
        <v>740</v>
      </c>
      <c r="F519" s="60">
        <v>110</v>
      </c>
      <c r="G519" s="23">
        <v>5179.1400000000003</v>
      </c>
      <c r="H519" s="23">
        <v>5179.0779599999996</v>
      </c>
      <c r="I519" s="76">
        <f t="shared" si="47"/>
        <v>99.998802117726086</v>
      </c>
    </row>
    <row r="520" spans="1:9" s="14" customFormat="1" ht="31.5">
      <c r="A520" s="25" t="s">
        <v>416</v>
      </c>
      <c r="B520" s="60"/>
      <c r="C520" s="60" t="s">
        <v>356</v>
      </c>
      <c r="D520" s="60" t="s">
        <v>336</v>
      </c>
      <c r="E520" s="27" t="s">
        <v>740</v>
      </c>
      <c r="F520" s="63">
        <v>200</v>
      </c>
      <c r="G520" s="23">
        <f t="shared" ref="G520:H520" si="56">SUM(G521)</f>
        <v>831.09</v>
      </c>
      <c r="H520" s="23">
        <f t="shared" si="56"/>
        <v>821.81847000000005</v>
      </c>
      <c r="I520" s="76">
        <f t="shared" si="47"/>
        <v>98.88441324044328</v>
      </c>
    </row>
    <row r="521" spans="1:9" s="14" customFormat="1" ht="31.5">
      <c r="A521" s="35" t="s">
        <v>313</v>
      </c>
      <c r="B521" s="60"/>
      <c r="C521" s="60" t="s">
        <v>356</v>
      </c>
      <c r="D521" s="60" t="s">
        <v>336</v>
      </c>
      <c r="E521" s="27" t="s">
        <v>740</v>
      </c>
      <c r="F521" s="63">
        <v>240</v>
      </c>
      <c r="G521" s="23">
        <v>831.09</v>
      </c>
      <c r="H521" s="23">
        <v>821.81847000000005</v>
      </c>
      <c r="I521" s="76">
        <f t="shared" si="47"/>
        <v>98.88441324044328</v>
      </c>
    </row>
    <row r="522" spans="1:9" s="14" customFormat="1" ht="63">
      <c r="A522" s="25" t="s">
        <v>23</v>
      </c>
      <c r="B522" s="60"/>
      <c r="C522" s="60" t="s">
        <v>356</v>
      </c>
      <c r="D522" s="60" t="s">
        <v>336</v>
      </c>
      <c r="E522" s="27" t="s">
        <v>741</v>
      </c>
      <c r="F522" s="60"/>
      <c r="G522" s="23">
        <f t="shared" ref="G522:H523" si="57">SUM(G523)</f>
        <v>450.64</v>
      </c>
      <c r="H522" s="23">
        <f t="shared" si="57"/>
        <v>450.64</v>
      </c>
      <c r="I522" s="76">
        <f t="shared" si="47"/>
        <v>100</v>
      </c>
    </row>
    <row r="523" spans="1:9" s="14" customFormat="1" ht="63">
      <c r="A523" s="25" t="s">
        <v>309</v>
      </c>
      <c r="B523" s="60"/>
      <c r="C523" s="60" t="s">
        <v>356</v>
      </c>
      <c r="D523" s="60" t="s">
        <v>336</v>
      </c>
      <c r="E523" s="27" t="s">
        <v>741</v>
      </c>
      <c r="F523" s="60">
        <v>100</v>
      </c>
      <c r="G523" s="23">
        <f t="shared" si="57"/>
        <v>450.64</v>
      </c>
      <c r="H523" s="23">
        <f t="shared" si="57"/>
        <v>450.64</v>
      </c>
      <c r="I523" s="76">
        <f t="shared" si="47"/>
        <v>100</v>
      </c>
    </row>
    <row r="524" spans="1:9" s="14" customFormat="1" ht="15.75">
      <c r="A524" s="25" t="s">
        <v>322</v>
      </c>
      <c r="B524" s="60"/>
      <c r="C524" s="60" t="s">
        <v>356</v>
      </c>
      <c r="D524" s="60" t="s">
        <v>336</v>
      </c>
      <c r="E524" s="27" t="s">
        <v>741</v>
      </c>
      <c r="F524" s="60">
        <v>110</v>
      </c>
      <c r="G524" s="23">
        <v>450.64</v>
      </c>
      <c r="H524" s="23">
        <v>450.64</v>
      </c>
      <c r="I524" s="76">
        <f t="shared" ref="I524:I587" si="58">SUM(H524/G524*100)</f>
        <v>100</v>
      </c>
    </row>
    <row r="525" spans="1:9" s="14" customFormat="1" ht="15.75">
      <c r="A525" s="25" t="s">
        <v>316</v>
      </c>
      <c r="B525" s="60"/>
      <c r="C525" s="60" t="s">
        <v>356</v>
      </c>
      <c r="D525" s="60" t="s">
        <v>336</v>
      </c>
      <c r="E525" s="27" t="s">
        <v>741</v>
      </c>
      <c r="F525" s="60">
        <v>110</v>
      </c>
      <c r="G525" s="23">
        <v>450.64</v>
      </c>
      <c r="H525" s="23">
        <v>450.64</v>
      </c>
      <c r="I525" s="76">
        <f t="shared" si="58"/>
        <v>100</v>
      </c>
    </row>
    <row r="526" spans="1:9" ht="15.75">
      <c r="A526" s="35" t="s">
        <v>414</v>
      </c>
      <c r="B526" s="60"/>
      <c r="C526" s="60" t="s">
        <v>360</v>
      </c>
      <c r="D526" s="60"/>
      <c r="E526" s="63"/>
      <c r="F526" s="60"/>
      <c r="G526" s="23">
        <f>SUM(G527,G550)</f>
        <v>19018.030000000002</v>
      </c>
      <c r="H526" s="23">
        <f>SUM(H527,H550)</f>
        <v>17450.592410000001</v>
      </c>
      <c r="I526" s="76">
        <f t="shared" si="58"/>
        <v>91.758149555973972</v>
      </c>
    </row>
    <row r="527" spans="1:9" ht="15.75">
      <c r="A527" s="35" t="s">
        <v>361</v>
      </c>
      <c r="B527" s="60"/>
      <c r="C527" s="60" t="s">
        <v>360</v>
      </c>
      <c r="D527" s="60" t="s">
        <v>306</v>
      </c>
      <c r="E527" s="63"/>
      <c r="F527" s="60"/>
      <c r="G527" s="23">
        <f t="shared" ref="G527:H547" si="59">SUM(G528)</f>
        <v>15044.830000000002</v>
      </c>
      <c r="H527" s="23">
        <f t="shared" si="59"/>
        <v>13485.314020000002</v>
      </c>
      <c r="I527" s="76">
        <f t="shared" si="58"/>
        <v>89.63420670090656</v>
      </c>
    </row>
    <row r="528" spans="1:9" ht="31.5">
      <c r="A528" s="25" t="s">
        <v>425</v>
      </c>
      <c r="B528" s="60"/>
      <c r="C528" s="60" t="s">
        <v>360</v>
      </c>
      <c r="D528" s="60" t="s">
        <v>306</v>
      </c>
      <c r="E528" s="26" t="s">
        <v>43</v>
      </c>
      <c r="F528" s="63"/>
      <c r="G528" s="23">
        <f>SUM(G529,G540,G534)</f>
        <v>15044.830000000002</v>
      </c>
      <c r="H528" s="23">
        <f>SUM(H529,H540,H534)</f>
        <v>13485.314020000002</v>
      </c>
      <c r="I528" s="76">
        <f t="shared" si="58"/>
        <v>89.63420670090656</v>
      </c>
    </row>
    <row r="529" spans="1:9" s="14" customFormat="1" ht="47.25">
      <c r="A529" s="35" t="s">
        <v>549</v>
      </c>
      <c r="B529" s="60"/>
      <c r="C529" s="60" t="s">
        <v>360</v>
      </c>
      <c r="D529" s="60" t="s">
        <v>306</v>
      </c>
      <c r="E529" s="27" t="s">
        <v>550</v>
      </c>
      <c r="F529" s="60"/>
      <c r="G529" s="23">
        <f>SUM(G530,)</f>
        <v>1455.63</v>
      </c>
      <c r="H529" s="23">
        <f>SUM(H530,)</f>
        <v>1455.6279999999999</v>
      </c>
      <c r="I529" s="76">
        <f t="shared" si="58"/>
        <v>99.999862602447038</v>
      </c>
    </row>
    <row r="530" spans="1:9" s="14" customFormat="1" ht="63">
      <c r="A530" s="35" t="s">
        <v>551</v>
      </c>
      <c r="B530" s="60"/>
      <c r="C530" s="60" t="s">
        <v>360</v>
      </c>
      <c r="D530" s="60" t="s">
        <v>306</v>
      </c>
      <c r="E530" s="27" t="s">
        <v>552</v>
      </c>
      <c r="F530" s="60"/>
      <c r="G530" s="23">
        <f t="shared" ref="G530:H531" si="60">SUM(G531,)</f>
        <v>1455.63</v>
      </c>
      <c r="H530" s="23">
        <f t="shared" si="60"/>
        <v>1455.6279999999999</v>
      </c>
      <c r="I530" s="76">
        <f t="shared" si="58"/>
        <v>99.999862602447038</v>
      </c>
    </row>
    <row r="531" spans="1:9" s="14" customFormat="1" ht="47.25">
      <c r="A531" s="29" t="s">
        <v>555</v>
      </c>
      <c r="B531" s="60"/>
      <c r="C531" s="60" t="s">
        <v>360</v>
      </c>
      <c r="D531" s="60" t="s">
        <v>306</v>
      </c>
      <c r="E531" s="26" t="s">
        <v>556</v>
      </c>
      <c r="F531" s="60"/>
      <c r="G531" s="23">
        <f t="shared" si="60"/>
        <v>1455.63</v>
      </c>
      <c r="H531" s="23">
        <f t="shared" si="60"/>
        <v>1455.6279999999999</v>
      </c>
      <c r="I531" s="76">
        <f t="shared" si="58"/>
        <v>99.999862602447038</v>
      </c>
    </row>
    <row r="532" spans="1:9" ht="31.5">
      <c r="A532" s="25" t="s">
        <v>416</v>
      </c>
      <c r="B532" s="60"/>
      <c r="C532" s="60" t="s">
        <v>360</v>
      </c>
      <c r="D532" s="60" t="s">
        <v>306</v>
      </c>
      <c r="E532" s="26" t="s">
        <v>556</v>
      </c>
      <c r="F532" s="60">
        <v>200</v>
      </c>
      <c r="G532" s="23">
        <f t="shared" si="59"/>
        <v>1455.63</v>
      </c>
      <c r="H532" s="23">
        <f t="shared" si="59"/>
        <v>1455.6279999999999</v>
      </c>
      <c r="I532" s="76">
        <f t="shared" si="58"/>
        <v>99.999862602447038</v>
      </c>
    </row>
    <row r="533" spans="1:9" ht="31.5">
      <c r="A533" s="25" t="s">
        <v>313</v>
      </c>
      <c r="B533" s="60"/>
      <c r="C533" s="60" t="s">
        <v>360</v>
      </c>
      <c r="D533" s="60" t="s">
        <v>306</v>
      </c>
      <c r="E533" s="26" t="s">
        <v>556</v>
      </c>
      <c r="F533" s="60">
        <v>240</v>
      </c>
      <c r="G533" s="23">
        <v>1455.63</v>
      </c>
      <c r="H533" s="23">
        <v>1455.6279999999999</v>
      </c>
      <c r="I533" s="76">
        <f t="shared" si="58"/>
        <v>99.999862602447038</v>
      </c>
    </row>
    <row r="534" spans="1:9" s="14" customFormat="1" ht="31.5">
      <c r="A534" s="25" t="s">
        <v>557</v>
      </c>
      <c r="B534" s="60"/>
      <c r="C534" s="60" t="s">
        <v>360</v>
      </c>
      <c r="D534" s="60" t="s">
        <v>306</v>
      </c>
      <c r="E534" s="26" t="s">
        <v>558</v>
      </c>
      <c r="F534" s="60"/>
      <c r="G534" s="23">
        <f t="shared" ref="G534:H538" si="61">SUM(G535)</f>
        <v>2044.2</v>
      </c>
      <c r="H534" s="23">
        <f t="shared" si="61"/>
        <v>2044.2</v>
      </c>
      <c r="I534" s="76">
        <f t="shared" si="58"/>
        <v>100</v>
      </c>
    </row>
    <row r="535" spans="1:9" s="14" customFormat="1" ht="63">
      <c r="A535" s="35" t="s">
        <v>559</v>
      </c>
      <c r="B535" s="60"/>
      <c r="C535" s="60" t="s">
        <v>360</v>
      </c>
      <c r="D535" s="60" t="s">
        <v>306</v>
      </c>
      <c r="E535" s="26" t="s">
        <v>560</v>
      </c>
      <c r="F535" s="60"/>
      <c r="G535" s="23">
        <f t="shared" si="61"/>
        <v>2044.2</v>
      </c>
      <c r="H535" s="23">
        <f t="shared" si="61"/>
        <v>2044.2</v>
      </c>
      <c r="I535" s="76">
        <f t="shared" si="58"/>
        <v>100</v>
      </c>
    </row>
    <row r="536" spans="1:9" s="14" customFormat="1" ht="31.5">
      <c r="A536" s="35" t="s">
        <v>743</v>
      </c>
      <c r="B536" s="60"/>
      <c r="C536" s="60" t="s">
        <v>360</v>
      </c>
      <c r="D536" s="60" t="s">
        <v>306</v>
      </c>
      <c r="E536" s="26" t="s">
        <v>724</v>
      </c>
      <c r="F536" s="60"/>
      <c r="G536" s="23">
        <f t="shared" si="61"/>
        <v>2044.2</v>
      </c>
      <c r="H536" s="23">
        <f t="shared" si="61"/>
        <v>2044.2</v>
      </c>
      <c r="I536" s="76">
        <f t="shared" si="58"/>
        <v>100</v>
      </c>
    </row>
    <row r="537" spans="1:9" s="14" customFormat="1" ht="31.5">
      <c r="A537" s="35" t="s">
        <v>319</v>
      </c>
      <c r="B537" s="60"/>
      <c r="C537" s="60" t="s">
        <v>360</v>
      </c>
      <c r="D537" s="60" t="s">
        <v>306</v>
      </c>
      <c r="E537" s="26" t="s">
        <v>724</v>
      </c>
      <c r="F537" s="60">
        <v>600</v>
      </c>
      <c r="G537" s="23">
        <f t="shared" si="61"/>
        <v>2044.2</v>
      </c>
      <c r="H537" s="23">
        <f t="shared" si="61"/>
        <v>2044.2</v>
      </c>
      <c r="I537" s="76">
        <f t="shared" si="58"/>
        <v>100</v>
      </c>
    </row>
    <row r="538" spans="1:9" s="14" customFormat="1" ht="15.75">
      <c r="A538" s="35" t="s">
        <v>320</v>
      </c>
      <c r="B538" s="60"/>
      <c r="C538" s="60" t="s">
        <v>360</v>
      </c>
      <c r="D538" s="60" t="s">
        <v>306</v>
      </c>
      <c r="E538" s="26" t="s">
        <v>724</v>
      </c>
      <c r="F538" s="65">
        <v>610</v>
      </c>
      <c r="G538" s="31">
        <f t="shared" si="61"/>
        <v>2044.2</v>
      </c>
      <c r="H538" s="31">
        <f t="shared" si="61"/>
        <v>2044.2</v>
      </c>
      <c r="I538" s="76">
        <f t="shared" si="58"/>
        <v>100</v>
      </c>
    </row>
    <row r="539" spans="1:9" s="14" customFormat="1" ht="15.75">
      <c r="A539" s="35" t="s">
        <v>323</v>
      </c>
      <c r="B539" s="60"/>
      <c r="C539" s="60" t="s">
        <v>360</v>
      </c>
      <c r="D539" s="60" t="s">
        <v>306</v>
      </c>
      <c r="E539" s="26" t="s">
        <v>724</v>
      </c>
      <c r="F539" s="60">
        <v>612</v>
      </c>
      <c r="G539" s="31">
        <v>2044.2</v>
      </c>
      <c r="H539" s="31">
        <v>2044.2</v>
      </c>
      <c r="I539" s="76">
        <f t="shared" si="58"/>
        <v>100</v>
      </c>
    </row>
    <row r="540" spans="1:9" s="14" customFormat="1" ht="47.25">
      <c r="A540" s="35" t="s">
        <v>563</v>
      </c>
      <c r="B540" s="60"/>
      <c r="C540" s="60" t="s">
        <v>360</v>
      </c>
      <c r="D540" s="60" t="s">
        <v>306</v>
      </c>
      <c r="E540" s="26" t="s">
        <v>564</v>
      </c>
      <c r="F540" s="60"/>
      <c r="G540" s="23">
        <f>SUM(G541,G544,G547)</f>
        <v>11545</v>
      </c>
      <c r="H540" s="23">
        <f>SUM(H541,H544,H547)</f>
        <v>9985.4860200000003</v>
      </c>
      <c r="I540" s="76">
        <f t="shared" si="58"/>
        <v>86.491866782156777</v>
      </c>
    </row>
    <row r="541" spans="1:9" s="9" customFormat="1" ht="31.5">
      <c r="A541" s="35" t="s">
        <v>777</v>
      </c>
      <c r="B541" s="60"/>
      <c r="C541" s="60" t="s">
        <v>360</v>
      </c>
      <c r="D541" s="60" t="s">
        <v>306</v>
      </c>
      <c r="E541" s="26" t="s">
        <v>778</v>
      </c>
      <c r="F541" s="65"/>
      <c r="G541" s="23">
        <f t="shared" ref="G541:H542" si="62">SUM(G542)</f>
        <v>45</v>
      </c>
      <c r="H541" s="23">
        <f t="shared" si="62"/>
        <v>45</v>
      </c>
      <c r="I541" s="76">
        <f t="shared" si="58"/>
        <v>100</v>
      </c>
    </row>
    <row r="542" spans="1:9" s="9" customFormat="1" ht="31.5">
      <c r="A542" s="25" t="s">
        <v>534</v>
      </c>
      <c r="B542" s="60"/>
      <c r="C542" s="60" t="s">
        <v>360</v>
      </c>
      <c r="D542" s="60" t="s">
        <v>306</v>
      </c>
      <c r="E542" s="26" t="s">
        <v>778</v>
      </c>
      <c r="F542" s="65">
        <v>400</v>
      </c>
      <c r="G542" s="23">
        <f t="shared" si="62"/>
        <v>45</v>
      </c>
      <c r="H542" s="23">
        <f t="shared" si="62"/>
        <v>45</v>
      </c>
      <c r="I542" s="76">
        <f t="shared" si="58"/>
        <v>100</v>
      </c>
    </row>
    <row r="543" spans="1:9" s="9" customFormat="1" ht="31.5">
      <c r="A543" s="29" t="s">
        <v>358</v>
      </c>
      <c r="B543" s="60"/>
      <c r="C543" s="60" t="s">
        <v>360</v>
      </c>
      <c r="D543" s="60" t="s">
        <v>306</v>
      </c>
      <c r="E543" s="26" t="s">
        <v>778</v>
      </c>
      <c r="F543" s="65">
        <v>414</v>
      </c>
      <c r="G543" s="31">
        <v>45</v>
      </c>
      <c r="H543" s="31">
        <v>45</v>
      </c>
      <c r="I543" s="76">
        <f t="shared" si="58"/>
        <v>100</v>
      </c>
    </row>
    <row r="544" spans="1:9" s="14" customFormat="1" ht="15.75">
      <c r="A544" s="35" t="s">
        <v>577</v>
      </c>
      <c r="B544" s="60"/>
      <c r="C544" s="60" t="s">
        <v>360</v>
      </c>
      <c r="D544" s="60" t="s">
        <v>306</v>
      </c>
      <c r="E544" s="26" t="s">
        <v>708</v>
      </c>
      <c r="F544" s="60"/>
      <c r="G544" s="23">
        <f t="shared" si="59"/>
        <v>575</v>
      </c>
      <c r="H544" s="23">
        <f t="shared" si="59"/>
        <v>497.02429999999998</v>
      </c>
      <c r="I544" s="76">
        <f t="shared" si="58"/>
        <v>86.439008695652177</v>
      </c>
    </row>
    <row r="545" spans="1:9" s="14" customFormat="1" ht="31.5">
      <c r="A545" s="25" t="s">
        <v>534</v>
      </c>
      <c r="B545" s="60"/>
      <c r="C545" s="60" t="s">
        <v>360</v>
      </c>
      <c r="D545" s="60" t="s">
        <v>306</v>
      </c>
      <c r="E545" s="26" t="s">
        <v>708</v>
      </c>
      <c r="F545" s="60">
        <v>400</v>
      </c>
      <c r="G545" s="23">
        <f t="shared" si="59"/>
        <v>575</v>
      </c>
      <c r="H545" s="23">
        <f t="shared" si="59"/>
        <v>497.02429999999998</v>
      </c>
      <c r="I545" s="76">
        <f t="shared" si="58"/>
        <v>86.439008695652177</v>
      </c>
    </row>
    <row r="546" spans="1:9" s="14" customFormat="1" ht="31.5">
      <c r="A546" s="29" t="s">
        <v>358</v>
      </c>
      <c r="B546" s="60"/>
      <c r="C546" s="60" t="s">
        <v>360</v>
      </c>
      <c r="D546" s="60" t="s">
        <v>306</v>
      </c>
      <c r="E546" s="26" t="s">
        <v>708</v>
      </c>
      <c r="F546" s="60">
        <v>414</v>
      </c>
      <c r="G546" s="31">
        <v>575</v>
      </c>
      <c r="H546" s="31">
        <v>497.02429999999998</v>
      </c>
      <c r="I546" s="76">
        <f t="shared" si="58"/>
        <v>86.439008695652177</v>
      </c>
    </row>
    <row r="547" spans="1:9" s="14" customFormat="1" ht="31.5">
      <c r="A547" s="35" t="s">
        <v>583</v>
      </c>
      <c r="B547" s="60"/>
      <c r="C547" s="60" t="s">
        <v>360</v>
      </c>
      <c r="D547" s="60" t="s">
        <v>306</v>
      </c>
      <c r="E547" s="26" t="s">
        <v>582</v>
      </c>
      <c r="F547" s="60"/>
      <c r="G547" s="23">
        <f t="shared" si="59"/>
        <v>10925</v>
      </c>
      <c r="H547" s="23">
        <f t="shared" si="59"/>
        <v>9443.4617199999993</v>
      </c>
      <c r="I547" s="76">
        <f t="shared" si="58"/>
        <v>86.439008878718525</v>
      </c>
    </row>
    <row r="548" spans="1:9" s="14" customFormat="1" ht="31.5">
      <c r="A548" s="25" t="s">
        <v>534</v>
      </c>
      <c r="B548" s="60"/>
      <c r="C548" s="60" t="s">
        <v>360</v>
      </c>
      <c r="D548" s="60" t="s">
        <v>306</v>
      </c>
      <c r="E548" s="26" t="s">
        <v>582</v>
      </c>
      <c r="F548" s="60">
        <v>400</v>
      </c>
      <c r="G548" s="23">
        <f t="shared" ref="G548:H548" si="63">SUM(G549)</f>
        <v>10925</v>
      </c>
      <c r="H548" s="23">
        <f t="shared" si="63"/>
        <v>9443.4617199999993</v>
      </c>
      <c r="I548" s="76">
        <f t="shared" si="58"/>
        <v>86.439008878718525</v>
      </c>
    </row>
    <row r="549" spans="1:9" s="14" customFormat="1" ht="31.5">
      <c r="A549" s="29" t="s">
        <v>358</v>
      </c>
      <c r="B549" s="60"/>
      <c r="C549" s="60" t="s">
        <v>360</v>
      </c>
      <c r="D549" s="60" t="s">
        <v>306</v>
      </c>
      <c r="E549" s="26" t="s">
        <v>582</v>
      </c>
      <c r="F549" s="60">
        <v>414</v>
      </c>
      <c r="G549" s="31">
        <v>10925</v>
      </c>
      <c r="H549" s="31">
        <v>9443.4617199999993</v>
      </c>
      <c r="I549" s="76">
        <f t="shared" si="58"/>
        <v>86.439008878718525</v>
      </c>
    </row>
    <row r="550" spans="1:9" s="14" customFormat="1" ht="15.75">
      <c r="A550" s="25" t="s">
        <v>392</v>
      </c>
      <c r="B550" s="60"/>
      <c r="C550" s="60" t="s">
        <v>360</v>
      </c>
      <c r="D550" s="60" t="s">
        <v>312</v>
      </c>
      <c r="E550" s="68"/>
      <c r="F550" s="60"/>
      <c r="G550" s="23">
        <f>SUM(G551,)</f>
        <v>3973.2000000000003</v>
      </c>
      <c r="H550" s="23">
        <f>SUM(H551,)</f>
        <v>3965.2783900000004</v>
      </c>
      <c r="I550" s="76">
        <f t="shared" si="58"/>
        <v>99.800623930333231</v>
      </c>
    </row>
    <row r="551" spans="1:9" s="14" customFormat="1" ht="31.5">
      <c r="A551" s="25" t="s">
        <v>420</v>
      </c>
      <c r="B551" s="60"/>
      <c r="C551" s="60" t="s">
        <v>360</v>
      </c>
      <c r="D551" s="60" t="s">
        <v>312</v>
      </c>
      <c r="E551" s="27" t="s">
        <v>44</v>
      </c>
      <c r="F551" s="43"/>
      <c r="G551" s="23">
        <f>SUM(G552,)</f>
        <v>3973.2000000000003</v>
      </c>
      <c r="H551" s="23">
        <f>SUM(H552,)</f>
        <v>3965.2783900000004</v>
      </c>
      <c r="I551" s="76">
        <f t="shared" si="58"/>
        <v>99.800623930333231</v>
      </c>
    </row>
    <row r="552" spans="1:9" s="14" customFormat="1" ht="31.5">
      <c r="A552" s="25" t="s">
        <v>441</v>
      </c>
      <c r="B552" s="60"/>
      <c r="C552" s="60" t="s">
        <v>360</v>
      </c>
      <c r="D552" s="60" t="s">
        <v>312</v>
      </c>
      <c r="E552" s="26" t="s">
        <v>48</v>
      </c>
      <c r="F552" s="65"/>
      <c r="G552" s="23">
        <f t="shared" ref="G552:H553" si="64">SUM(G553)</f>
        <v>3973.2000000000003</v>
      </c>
      <c r="H552" s="23">
        <f t="shared" si="64"/>
        <v>3965.2783900000004</v>
      </c>
      <c r="I552" s="76">
        <f t="shared" si="58"/>
        <v>99.800623930333231</v>
      </c>
    </row>
    <row r="553" spans="1:9" s="14" customFormat="1" ht="31.5">
      <c r="A553" s="25" t="s">
        <v>241</v>
      </c>
      <c r="B553" s="60"/>
      <c r="C553" s="60" t="s">
        <v>360</v>
      </c>
      <c r="D553" s="60" t="s">
        <v>312</v>
      </c>
      <c r="E553" s="27" t="s">
        <v>108</v>
      </c>
      <c r="F553" s="65"/>
      <c r="G553" s="23">
        <f t="shared" si="64"/>
        <v>3973.2000000000003</v>
      </c>
      <c r="H553" s="23">
        <f t="shared" si="64"/>
        <v>3965.2783900000004</v>
      </c>
      <c r="I553" s="76">
        <f t="shared" si="58"/>
        <v>99.800623930333231</v>
      </c>
    </row>
    <row r="554" spans="1:9" s="14" customFormat="1" ht="47.25">
      <c r="A554" s="35" t="s">
        <v>769</v>
      </c>
      <c r="B554" s="60"/>
      <c r="C554" s="60" t="s">
        <v>360</v>
      </c>
      <c r="D554" s="60" t="s">
        <v>312</v>
      </c>
      <c r="E554" s="27" t="s">
        <v>770</v>
      </c>
      <c r="F554" s="63"/>
      <c r="G554" s="23">
        <f>SUM(G555,G557,)</f>
        <v>3973.2000000000003</v>
      </c>
      <c r="H554" s="23">
        <f>SUM(H555,H557,)</f>
        <v>3965.2783900000004</v>
      </c>
      <c r="I554" s="76">
        <f t="shared" si="58"/>
        <v>99.800623930333231</v>
      </c>
    </row>
    <row r="555" spans="1:9" s="14" customFormat="1" ht="63">
      <c r="A555" s="25" t="s">
        <v>309</v>
      </c>
      <c r="B555" s="60"/>
      <c r="C555" s="60" t="s">
        <v>360</v>
      </c>
      <c r="D555" s="60" t="s">
        <v>312</v>
      </c>
      <c r="E555" s="27" t="s">
        <v>770</v>
      </c>
      <c r="F555" s="60">
        <v>100</v>
      </c>
      <c r="G555" s="23">
        <f t="shared" ref="G555:H555" si="65">SUM(G556)</f>
        <v>3805.9</v>
      </c>
      <c r="H555" s="23">
        <f t="shared" si="65"/>
        <v>3797.9783900000002</v>
      </c>
      <c r="I555" s="76">
        <f t="shared" si="58"/>
        <v>99.791859744081563</v>
      </c>
    </row>
    <row r="556" spans="1:9" s="14" customFormat="1" ht="15.75">
      <c r="A556" s="25" t="s">
        <v>322</v>
      </c>
      <c r="B556" s="60"/>
      <c r="C556" s="60" t="s">
        <v>360</v>
      </c>
      <c r="D556" s="60" t="s">
        <v>312</v>
      </c>
      <c r="E556" s="27" t="s">
        <v>770</v>
      </c>
      <c r="F556" s="60">
        <v>110</v>
      </c>
      <c r="G556" s="23">
        <v>3805.9</v>
      </c>
      <c r="H556" s="23">
        <v>3797.9783900000002</v>
      </c>
      <c r="I556" s="76">
        <f t="shared" si="58"/>
        <v>99.791859744081563</v>
      </c>
    </row>
    <row r="557" spans="1:9" s="14" customFormat="1" ht="31.5">
      <c r="A557" s="25" t="s">
        <v>416</v>
      </c>
      <c r="B557" s="60"/>
      <c r="C557" s="60" t="s">
        <v>360</v>
      </c>
      <c r="D557" s="60" t="s">
        <v>312</v>
      </c>
      <c r="E557" s="27" t="s">
        <v>770</v>
      </c>
      <c r="F557" s="63">
        <v>200</v>
      </c>
      <c r="G557" s="23">
        <f t="shared" ref="G557:H557" si="66">SUM(G558)</f>
        <v>167.3</v>
      </c>
      <c r="H557" s="23">
        <f t="shared" si="66"/>
        <v>167.3</v>
      </c>
      <c r="I557" s="76">
        <f t="shared" si="58"/>
        <v>100</v>
      </c>
    </row>
    <row r="558" spans="1:9" s="14" customFormat="1" ht="31.5">
      <c r="A558" s="35" t="s">
        <v>313</v>
      </c>
      <c r="B558" s="60"/>
      <c r="C558" s="60" t="s">
        <v>360</v>
      </c>
      <c r="D558" s="60" t="s">
        <v>312</v>
      </c>
      <c r="E558" s="27" t="s">
        <v>770</v>
      </c>
      <c r="F558" s="63">
        <v>240</v>
      </c>
      <c r="G558" s="23">
        <v>167.3</v>
      </c>
      <c r="H558" s="23">
        <v>167.3</v>
      </c>
      <c r="I558" s="76">
        <f t="shared" si="58"/>
        <v>100</v>
      </c>
    </row>
    <row r="559" spans="1:9" ht="15.75">
      <c r="A559" s="29" t="s">
        <v>362</v>
      </c>
      <c r="B559" s="60"/>
      <c r="C559" s="60" t="s">
        <v>336</v>
      </c>
      <c r="D559" s="64"/>
      <c r="E559" s="68"/>
      <c r="F559" s="69"/>
      <c r="G559" s="23">
        <f t="shared" ref="G559:H565" si="67">SUM(G560)</f>
        <v>13116</v>
      </c>
      <c r="H559" s="23">
        <f t="shared" si="67"/>
        <v>11038.48086</v>
      </c>
      <c r="I559" s="76">
        <f t="shared" si="58"/>
        <v>84.160421317474842</v>
      </c>
    </row>
    <row r="560" spans="1:9" ht="15.75">
      <c r="A560" s="29" t="s">
        <v>363</v>
      </c>
      <c r="B560" s="60"/>
      <c r="C560" s="60" t="s">
        <v>336</v>
      </c>
      <c r="D560" s="60" t="s">
        <v>336</v>
      </c>
      <c r="E560" s="68"/>
      <c r="F560" s="65"/>
      <c r="G560" s="23">
        <f t="shared" si="67"/>
        <v>13116</v>
      </c>
      <c r="H560" s="23">
        <f t="shared" si="67"/>
        <v>11038.48086</v>
      </c>
      <c r="I560" s="76">
        <f t="shared" si="58"/>
        <v>84.160421317474842</v>
      </c>
    </row>
    <row r="561" spans="1:9" ht="31.5">
      <c r="A561" s="25" t="s">
        <v>429</v>
      </c>
      <c r="B561" s="60"/>
      <c r="C561" s="60" t="s">
        <v>336</v>
      </c>
      <c r="D561" s="60" t="s">
        <v>336</v>
      </c>
      <c r="E561" s="26" t="s">
        <v>57</v>
      </c>
      <c r="F561" s="65"/>
      <c r="G561" s="23">
        <f t="shared" si="67"/>
        <v>13116</v>
      </c>
      <c r="H561" s="23">
        <f t="shared" si="67"/>
        <v>11038.48086</v>
      </c>
      <c r="I561" s="76">
        <f t="shared" si="58"/>
        <v>84.160421317474842</v>
      </c>
    </row>
    <row r="562" spans="1:9" ht="31.5">
      <c r="A562" s="25" t="s">
        <v>27</v>
      </c>
      <c r="B562" s="60"/>
      <c r="C562" s="60" t="s">
        <v>336</v>
      </c>
      <c r="D562" s="60" t="s">
        <v>336</v>
      </c>
      <c r="E562" s="27" t="s">
        <v>62</v>
      </c>
      <c r="F562" s="65"/>
      <c r="G562" s="23">
        <f>SUM(G563,G568)</f>
        <v>13116</v>
      </c>
      <c r="H562" s="23">
        <f>SUM(H563,H568)</f>
        <v>11038.48086</v>
      </c>
      <c r="I562" s="76">
        <f t="shared" si="58"/>
        <v>84.160421317474842</v>
      </c>
    </row>
    <row r="563" spans="1:9" ht="31.5">
      <c r="A563" s="25" t="s">
        <v>126</v>
      </c>
      <c r="B563" s="60"/>
      <c r="C563" s="60" t="s">
        <v>336</v>
      </c>
      <c r="D563" s="60" t="s">
        <v>336</v>
      </c>
      <c r="E563" s="27" t="s">
        <v>127</v>
      </c>
      <c r="F563" s="65"/>
      <c r="G563" s="23">
        <f t="shared" si="67"/>
        <v>12966</v>
      </c>
      <c r="H563" s="23">
        <f t="shared" si="67"/>
        <v>10888.48086</v>
      </c>
      <c r="I563" s="76">
        <f t="shared" si="58"/>
        <v>83.977177695511344</v>
      </c>
    </row>
    <row r="564" spans="1:9" ht="31.5">
      <c r="A564" s="25" t="s">
        <v>125</v>
      </c>
      <c r="B564" s="60"/>
      <c r="C564" s="60" t="s">
        <v>336</v>
      </c>
      <c r="D564" s="60" t="s">
        <v>336</v>
      </c>
      <c r="E564" s="27" t="s">
        <v>269</v>
      </c>
      <c r="F564" s="65"/>
      <c r="G564" s="23">
        <f t="shared" si="67"/>
        <v>12966</v>
      </c>
      <c r="H564" s="23">
        <f t="shared" si="67"/>
        <v>10888.48086</v>
      </c>
      <c r="I564" s="76">
        <f t="shared" si="58"/>
        <v>83.977177695511344</v>
      </c>
    </row>
    <row r="565" spans="1:9" ht="31.5">
      <c r="A565" s="25" t="s">
        <v>416</v>
      </c>
      <c r="B565" s="60"/>
      <c r="C565" s="60" t="s">
        <v>336</v>
      </c>
      <c r="D565" s="60" t="s">
        <v>336</v>
      </c>
      <c r="E565" s="27" t="s">
        <v>269</v>
      </c>
      <c r="F565" s="65">
        <v>200</v>
      </c>
      <c r="G565" s="23">
        <f t="shared" si="67"/>
        <v>12966</v>
      </c>
      <c r="H565" s="23">
        <f t="shared" si="67"/>
        <v>10888.48086</v>
      </c>
      <c r="I565" s="76">
        <f t="shared" si="58"/>
        <v>83.977177695511344</v>
      </c>
    </row>
    <row r="566" spans="1:9" ht="31.5">
      <c r="A566" s="35" t="s">
        <v>313</v>
      </c>
      <c r="B566" s="60"/>
      <c r="C566" s="60" t="s">
        <v>336</v>
      </c>
      <c r="D566" s="60" t="s">
        <v>336</v>
      </c>
      <c r="E566" s="26" t="s">
        <v>269</v>
      </c>
      <c r="F566" s="65">
        <v>240</v>
      </c>
      <c r="G566" s="23">
        <v>12966</v>
      </c>
      <c r="H566" s="23">
        <v>10888.48086</v>
      </c>
      <c r="I566" s="76">
        <f t="shared" si="58"/>
        <v>83.977177695511344</v>
      </c>
    </row>
    <row r="567" spans="1:9" ht="15.75">
      <c r="A567" s="25" t="s">
        <v>316</v>
      </c>
      <c r="B567" s="60"/>
      <c r="C567" s="60" t="s">
        <v>336</v>
      </c>
      <c r="D567" s="60" t="s">
        <v>336</v>
      </c>
      <c r="E567" s="27" t="s">
        <v>269</v>
      </c>
      <c r="F567" s="65">
        <v>240</v>
      </c>
      <c r="G567" s="23">
        <v>12966</v>
      </c>
      <c r="H567" s="23">
        <v>10888.48086</v>
      </c>
      <c r="I567" s="76">
        <f t="shared" si="58"/>
        <v>83.977177695511344</v>
      </c>
    </row>
    <row r="568" spans="1:9" s="14" customFormat="1" ht="47.25">
      <c r="A568" s="25" t="s">
        <v>464</v>
      </c>
      <c r="B568" s="60"/>
      <c r="C568" s="60" t="s">
        <v>336</v>
      </c>
      <c r="D568" s="60" t="s">
        <v>336</v>
      </c>
      <c r="E568" s="27" t="s">
        <v>467</v>
      </c>
      <c r="F568" s="65"/>
      <c r="G568" s="23">
        <f t="shared" ref="G568:H570" si="68">SUM(G569)</f>
        <v>150</v>
      </c>
      <c r="H568" s="23">
        <f t="shared" si="68"/>
        <v>150</v>
      </c>
      <c r="I568" s="76">
        <f t="shared" si="58"/>
        <v>100</v>
      </c>
    </row>
    <row r="569" spans="1:9" s="14" customFormat="1" ht="31.5">
      <c r="A569" s="25" t="s">
        <v>617</v>
      </c>
      <c r="B569" s="60"/>
      <c r="C569" s="60" t="s">
        <v>336</v>
      </c>
      <c r="D569" s="60" t="s">
        <v>336</v>
      </c>
      <c r="E569" s="27" t="s">
        <v>618</v>
      </c>
      <c r="F569" s="65"/>
      <c r="G569" s="23">
        <f t="shared" si="68"/>
        <v>150</v>
      </c>
      <c r="H569" s="23">
        <f t="shared" si="68"/>
        <v>150</v>
      </c>
      <c r="I569" s="76">
        <f t="shared" si="58"/>
        <v>100</v>
      </c>
    </row>
    <row r="570" spans="1:9" s="14" customFormat="1" ht="31.5">
      <c r="A570" s="25" t="s">
        <v>416</v>
      </c>
      <c r="B570" s="60"/>
      <c r="C570" s="60" t="s">
        <v>336</v>
      </c>
      <c r="D570" s="60" t="s">
        <v>336</v>
      </c>
      <c r="E570" s="27" t="s">
        <v>618</v>
      </c>
      <c r="F570" s="65">
        <v>200</v>
      </c>
      <c r="G570" s="23">
        <f t="shared" si="68"/>
        <v>150</v>
      </c>
      <c r="H570" s="23">
        <f t="shared" si="68"/>
        <v>150</v>
      </c>
      <c r="I570" s="76">
        <f t="shared" si="58"/>
        <v>100</v>
      </c>
    </row>
    <row r="571" spans="1:9" s="14" customFormat="1" ht="31.5">
      <c r="A571" s="35" t="s">
        <v>313</v>
      </c>
      <c r="B571" s="60"/>
      <c r="C571" s="60" t="s">
        <v>336</v>
      </c>
      <c r="D571" s="60" t="s">
        <v>336</v>
      </c>
      <c r="E571" s="27" t="s">
        <v>618</v>
      </c>
      <c r="F571" s="65">
        <v>240</v>
      </c>
      <c r="G571" s="23">
        <v>150</v>
      </c>
      <c r="H571" s="23">
        <v>150</v>
      </c>
      <c r="I571" s="76">
        <f t="shared" si="58"/>
        <v>100</v>
      </c>
    </row>
    <row r="572" spans="1:9" ht="15.75">
      <c r="A572" s="25" t="s">
        <v>364</v>
      </c>
      <c r="B572" s="60"/>
      <c r="C572" s="60">
        <v>10</v>
      </c>
      <c r="D572" s="60"/>
      <c r="E572" s="63"/>
      <c r="F572" s="26"/>
      <c r="G572" s="23">
        <f>SUM(G573,G580,G607)</f>
        <v>93352.41</v>
      </c>
      <c r="H572" s="23">
        <f>SUM(H573,H580,H607)</f>
        <v>84129.141360000009</v>
      </c>
      <c r="I572" s="76">
        <f t="shared" si="58"/>
        <v>90.119945869635302</v>
      </c>
    </row>
    <row r="573" spans="1:9" ht="15.75">
      <c r="A573" s="25" t="s">
        <v>365</v>
      </c>
      <c r="B573" s="60"/>
      <c r="C573" s="60">
        <v>10</v>
      </c>
      <c r="D573" s="26" t="s">
        <v>306</v>
      </c>
      <c r="E573" s="63"/>
      <c r="F573" s="26"/>
      <c r="G573" s="23">
        <f t="shared" ref="G573:H578" si="69">SUM(G574)</f>
        <v>5163.1000000000004</v>
      </c>
      <c r="H573" s="23">
        <f t="shared" si="69"/>
        <v>5163.0621899999996</v>
      </c>
      <c r="I573" s="76">
        <f t="shared" si="58"/>
        <v>99.999267688016886</v>
      </c>
    </row>
    <row r="574" spans="1:9" ht="31.5">
      <c r="A574" s="25" t="s">
        <v>420</v>
      </c>
      <c r="B574" s="60"/>
      <c r="C574" s="60">
        <v>10</v>
      </c>
      <c r="D574" s="26" t="s">
        <v>306</v>
      </c>
      <c r="E574" s="26" t="s">
        <v>44</v>
      </c>
      <c r="F574" s="26"/>
      <c r="G574" s="23">
        <f t="shared" si="69"/>
        <v>5163.1000000000004</v>
      </c>
      <c r="H574" s="23">
        <f t="shared" si="69"/>
        <v>5163.0621899999996</v>
      </c>
      <c r="I574" s="76">
        <f t="shared" si="58"/>
        <v>99.999267688016886</v>
      </c>
    </row>
    <row r="575" spans="1:9" ht="47.25">
      <c r="A575" s="25" t="s">
        <v>440</v>
      </c>
      <c r="B575" s="60"/>
      <c r="C575" s="60">
        <v>10</v>
      </c>
      <c r="D575" s="26" t="s">
        <v>306</v>
      </c>
      <c r="E575" s="27" t="s">
        <v>47</v>
      </c>
      <c r="F575" s="26"/>
      <c r="G575" s="23">
        <f t="shared" si="69"/>
        <v>5163.1000000000004</v>
      </c>
      <c r="H575" s="23">
        <f t="shared" si="69"/>
        <v>5163.0621899999996</v>
      </c>
      <c r="I575" s="76">
        <f t="shared" si="58"/>
        <v>99.999267688016886</v>
      </c>
    </row>
    <row r="576" spans="1:9" ht="47.25">
      <c r="A576" s="25" t="s">
        <v>240</v>
      </c>
      <c r="B576" s="60"/>
      <c r="C576" s="60">
        <v>10</v>
      </c>
      <c r="D576" s="26" t="s">
        <v>306</v>
      </c>
      <c r="E576" s="27" t="s">
        <v>107</v>
      </c>
      <c r="F576" s="26"/>
      <c r="G576" s="23">
        <f t="shared" si="69"/>
        <v>5163.1000000000004</v>
      </c>
      <c r="H576" s="23">
        <f t="shared" si="69"/>
        <v>5163.0621899999996</v>
      </c>
      <c r="I576" s="76">
        <f t="shared" si="58"/>
        <v>99.999267688016886</v>
      </c>
    </row>
    <row r="577" spans="1:9" ht="31.5">
      <c r="A577" s="25" t="s">
        <v>243</v>
      </c>
      <c r="B577" s="60"/>
      <c r="C577" s="60">
        <v>10</v>
      </c>
      <c r="D577" s="26" t="s">
        <v>306</v>
      </c>
      <c r="E577" s="27" t="s">
        <v>532</v>
      </c>
      <c r="F577" s="26"/>
      <c r="G577" s="23">
        <f t="shared" si="69"/>
        <v>5163.1000000000004</v>
      </c>
      <c r="H577" s="23">
        <f t="shared" si="69"/>
        <v>5163.0621899999996</v>
      </c>
      <c r="I577" s="76">
        <f t="shared" si="58"/>
        <v>99.999267688016886</v>
      </c>
    </row>
    <row r="578" spans="1:9" ht="15.75">
      <c r="A578" s="25" t="s">
        <v>366</v>
      </c>
      <c r="B578" s="60"/>
      <c r="C578" s="60">
        <v>10</v>
      </c>
      <c r="D578" s="26" t="s">
        <v>306</v>
      </c>
      <c r="E578" s="27" t="s">
        <v>532</v>
      </c>
      <c r="F578" s="26" t="s">
        <v>367</v>
      </c>
      <c r="G578" s="23">
        <f t="shared" si="69"/>
        <v>5163.1000000000004</v>
      </c>
      <c r="H578" s="23">
        <f t="shared" si="69"/>
        <v>5163.0621899999996</v>
      </c>
      <c r="I578" s="76">
        <f t="shared" si="58"/>
        <v>99.999267688016886</v>
      </c>
    </row>
    <row r="579" spans="1:9" ht="31.5">
      <c r="A579" s="32" t="s">
        <v>368</v>
      </c>
      <c r="B579" s="60"/>
      <c r="C579" s="60">
        <v>10</v>
      </c>
      <c r="D579" s="26" t="s">
        <v>306</v>
      </c>
      <c r="E579" s="27" t="s">
        <v>532</v>
      </c>
      <c r="F579" s="26" t="s">
        <v>369</v>
      </c>
      <c r="G579" s="23">
        <v>5163.1000000000004</v>
      </c>
      <c r="H579" s="23">
        <v>5163.0621899999996</v>
      </c>
      <c r="I579" s="76">
        <f t="shared" si="58"/>
        <v>99.999267688016886</v>
      </c>
    </row>
    <row r="580" spans="1:9" ht="15.75">
      <c r="A580" s="25" t="s">
        <v>370</v>
      </c>
      <c r="B580" s="60"/>
      <c r="C580" s="60">
        <v>10</v>
      </c>
      <c r="D580" s="26" t="s">
        <v>328</v>
      </c>
      <c r="E580" s="68"/>
      <c r="F580" s="26"/>
      <c r="G580" s="23">
        <f>SUM(G581)</f>
        <v>41705.21</v>
      </c>
      <c r="H580" s="23">
        <f>SUM(H581)</f>
        <v>36310.58597</v>
      </c>
      <c r="I580" s="76">
        <f t="shared" si="58"/>
        <v>87.064867842650841</v>
      </c>
    </row>
    <row r="581" spans="1:9" ht="31.5">
      <c r="A581" s="25" t="s">
        <v>429</v>
      </c>
      <c r="B581" s="60"/>
      <c r="C581" s="60">
        <v>10</v>
      </c>
      <c r="D581" s="26" t="s">
        <v>328</v>
      </c>
      <c r="E581" s="26" t="s">
        <v>57</v>
      </c>
      <c r="F581" s="60"/>
      <c r="G581" s="23">
        <f>SUM(G582,G593,G602,)</f>
        <v>41705.21</v>
      </c>
      <c r="H581" s="23">
        <f>SUM(H582,H593,H602,)</f>
        <v>36310.58597</v>
      </c>
      <c r="I581" s="76">
        <f t="shared" si="58"/>
        <v>87.064867842650841</v>
      </c>
    </row>
    <row r="582" spans="1:9" ht="31.5">
      <c r="A582" s="25" t="s">
        <v>26</v>
      </c>
      <c r="B582" s="60"/>
      <c r="C582" s="60">
        <v>10</v>
      </c>
      <c r="D582" s="26" t="s">
        <v>328</v>
      </c>
      <c r="E582" s="27" t="s">
        <v>58</v>
      </c>
      <c r="F582" s="60"/>
      <c r="G582" s="23">
        <f>SUM(G583)</f>
        <v>6634.21</v>
      </c>
      <c r="H582" s="23">
        <f>SUM(H583)</f>
        <v>6634.2086600000002</v>
      </c>
      <c r="I582" s="76">
        <f t="shared" si="58"/>
        <v>99.999979801664409</v>
      </c>
    </row>
    <row r="583" spans="1:9" ht="17.25" customHeight="1">
      <c r="A583" s="25" t="s">
        <v>115</v>
      </c>
      <c r="B583" s="60"/>
      <c r="C583" s="60">
        <v>10</v>
      </c>
      <c r="D583" s="26" t="s">
        <v>328</v>
      </c>
      <c r="E583" s="27" t="s">
        <v>116</v>
      </c>
      <c r="F583" s="44"/>
      <c r="G583" s="23">
        <f>SUM(G584,G587,G590,)</f>
        <v>6634.21</v>
      </c>
      <c r="H583" s="23">
        <f>SUM(H584,H587,H590,)</f>
        <v>6634.2086600000002</v>
      </c>
      <c r="I583" s="76">
        <f t="shared" si="58"/>
        <v>99.999979801664409</v>
      </c>
    </row>
    <row r="584" spans="1:9" ht="65.25" customHeight="1">
      <c r="A584" s="25" t="s">
        <v>460</v>
      </c>
      <c r="B584" s="60"/>
      <c r="C584" s="60">
        <v>10</v>
      </c>
      <c r="D584" s="60" t="s">
        <v>328</v>
      </c>
      <c r="E584" s="27" t="s">
        <v>118</v>
      </c>
      <c r="F584" s="60"/>
      <c r="G584" s="23">
        <f>SUM(G585)</f>
        <v>454.96</v>
      </c>
      <c r="H584" s="23">
        <f>SUM(H585)</f>
        <v>454.95992000000001</v>
      </c>
      <c r="I584" s="76">
        <f t="shared" si="58"/>
        <v>99.999982416036588</v>
      </c>
    </row>
    <row r="585" spans="1:9" ht="15.75">
      <c r="A585" s="32" t="s">
        <v>366</v>
      </c>
      <c r="B585" s="60"/>
      <c r="C585" s="60">
        <v>10</v>
      </c>
      <c r="D585" s="60" t="s">
        <v>328</v>
      </c>
      <c r="E585" s="27" t="s">
        <v>118</v>
      </c>
      <c r="F585" s="60">
        <v>300</v>
      </c>
      <c r="G585" s="23">
        <f>SUM(G586)</f>
        <v>454.96</v>
      </c>
      <c r="H585" s="23">
        <f>SUM(H586)</f>
        <v>454.95992000000001</v>
      </c>
      <c r="I585" s="76">
        <f t="shared" si="58"/>
        <v>99.999982416036588</v>
      </c>
    </row>
    <row r="586" spans="1:9" ht="31.5">
      <c r="A586" s="25" t="s">
        <v>368</v>
      </c>
      <c r="B586" s="60"/>
      <c r="C586" s="60">
        <v>10</v>
      </c>
      <c r="D586" s="60" t="s">
        <v>328</v>
      </c>
      <c r="E586" s="27" t="s">
        <v>118</v>
      </c>
      <c r="F586" s="60">
        <v>321</v>
      </c>
      <c r="G586" s="23">
        <v>454.96</v>
      </c>
      <c r="H586" s="23">
        <v>454.95992000000001</v>
      </c>
      <c r="I586" s="76">
        <f t="shared" si="58"/>
        <v>99.999982416036588</v>
      </c>
    </row>
    <row r="587" spans="1:9" ht="52.5" customHeight="1">
      <c r="A587" s="25" t="s">
        <v>461</v>
      </c>
      <c r="B587" s="60"/>
      <c r="C587" s="60">
        <v>10</v>
      </c>
      <c r="D587" s="60" t="s">
        <v>328</v>
      </c>
      <c r="E587" s="27" t="s">
        <v>119</v>
      </c>
      <c r="F587" s="60"/>
      <c r="G587" s="23">
        <f>SUM(G588)</f>
        <v>5452.32</v>
      </c>
      <c r="H587" s="23">
        <f>SUM(H588)</f>
        <v>5452.3187399999997</v>
      </c>
      <c r="I587" s="76">
        <f t="shared" si="58"/>
        <v>99.999976890571347</v>
      </c>
    </row>
    <row r="588" spans="1:9" ht="15.75">
      <c r="A588" s="32" t="s">
        <v>366</v>
      </c>
      <c r="B588" s="60"/>
      <c r="C588" s="60">
        <v>10</v>
      </c>
      <c r="D588" s="60" t="s">
        <v>328</v>
      </c>
      <c r="E588" s="27" t="s">
        <v>119</v>
      </c>
      <c r="F588" s="60">
        <v>300</v>
      </c>
      <c r="G588" s="23">
        <f>SUM(G589)</f>
        <v>5452.32</v>
      </c>
      <c r="H588" s="23">
        <f>SUM(H589)</f>
        <v>5452.3187399999997</v>
      </c>
      <c r="I588" s="76">
        <f t="shared" ref="I588:I651" si="70">SUM(H588/G588*100)</f>
        <v>99.999976890571347</v>
      </c>
    </row>
    <row r="589" spans="1:9" ht="31.5">
      <c r="A589" s="25" t="s">
        <v>368</v>
      </c>
      <c r="B589" s="60"/>
      <c r="C589" s="60">
        <v>10</v>
      </c>
      <c r="D589" s="60" t="s">
        <v>328</v>
      </c>
      <c r="E589" s="27" t="s">
        <v>119</v>
      </c>
      <c r="F589" s="60">
        <v>321</v>
      </c>
      <c r="G589" s="23">
        <v>5452.32</v>
      </c>
      <c r="H589" s="23">
        <v>5452.3187399999997</v>
      </c>
      <c r="I589" s="76">
        <f t="shared" si="70"/>
        <v>99.999976890571347</v>
      </c>
    </row>
    <row r="590" spans="1:9" ht="81" customHeight="1">
      <c r="A590" s="25" t="s">
        <v>462</v>
      </c>
      <c r="B590" s="60"/>
      <c r="C590" s="60">
        <v>10</v>
      </c>
      <c r="D590" s="60" t="s">
        <v>328</v>
      </c>
      <c r="E590" s="27" t="s">
        <v>120</v>
      </c>
      <c r="F590" s="60"/>
      <c r="G590" s="23">
        <f>SUM(G591)</f>
        <v>726.93</v>
      </c>
      <c r="H590" s="23">
        <f>SUM(H591)</f>
        <v>726.93</v>
      </c>
      <c r="I590" s="76">
        <f t="shared" si="70"/>
        <v>100</v>
      </c>
    </row>
    <row r="591" spans="1:9" ht="15.75">
      <c r="A591" s="32" t="s">
        <v>366</v>
      </c>
      <c r="B591" s="60"/>
      <c r="C591" s="60">
        <v>10</v>
      </c>
      <c r="D591" s="60" t="s">
        <v>328</v>
      </c>
      <c r="E591" s="27" t="s">
        <v>120</v>
      </c>
      <c r="F591" s="60">
        <v>300</v>
      </c>
      <c r="G591" s="23">
        <f>SUM(G592)</f>
        <v>726.93</v>
      </c>
      <c r="H591" s="23">
        <f>SUM(H592)</f>
        <v>726.93</v>
      </c>
      <c r="I591" s="76">
        <f t="shared" si="70"/>
        <v>100</v>
      </c>
    </row>
    <row r="592" spans="1:9" ht="31.5">
      <c r="A592" s="25" t="s">
        <v>368</v>
      </c>
      <c r="B592" s="60"/>
      <c r="C592" s="60">
        <v>10</v>
      </c>
      <c r="D592" s="60" t="s">
        <v>328</v>
      </c>
      <c r="E592" s="27" t="s">
        <v>120</v>
      </c>
      <c r="F592" s="60">
        <v>321</v>
      </c>
      <c r="G592" s="23">
        <v>726.93</v>
      </c>
      <c r="H592" s="23">
        <v>726.93</v>
      </c>
      <c r="I592" s="76">
        <f t="shared" si="70"/>
        <v>100</v>
      </c>
    </row>
    <row r="593" spans="1:9" ht="47.25">
      <c r="A593" s="25" t="s">
        <v>25</v>
      </c>
      <c r="B593" s="60"/>
      <c r="C593" s="60">
        <v>10</v>
      </c>
      <c r="D593" s="26" t="s">
        <v>328</v>
      </c>
      <c r="E593" s="27" t="s">
        <v>61</v>
      </c>
      <c r="F593" s="60"/>
      <c r="G593" s="23">
        <f>SUM(G594)</f>
        <v>34991</v>
      </c>
      <c r="H593" s="23">
        <f>SUM(H594)</f>
        <v>29596.37731</v>
      </c>
      <c r="I593" s="76">
        <f t="shared" si="70"/>
        <v>84.582827898602503</v>
      </c>
    </row>
    <row r="594" spans="1:9" ht="48.75" customHeight="1">
      <c r="A594" s="25" t="s">
        <v>217</v>
      </c>
      <c r="B594" s="60"/>
      <c r="C594" s="60">
        <v>10</v>
      </c>
      <c r="D594" s="26" t="s">
        <v>328</v>
      </c>
      <c r="E594" s="27" t="s">
        <v>124</v>
      </c>
      <c r="F594" s="60"/>
      <c r="G594" s="23">
        <f>SUM(G595)</f>
        <v>34991</v>
      </c>
      <c r="H594" s="23">
        <f>SUM(H595)</f>
        <v>29596.37731</v>
      </c>
      <c r="I594" s="76">
        <f t="shared" si="70"/>
        <v>84.582827898602503</v>
      </c>
    </row>
    <row r="595" spans="1:9" ht="31.5">
      <c r="A595" s="37" t="s">
        <v>24</v>
      </c>
      <c r="B595" s="60"/>
      <c r="C595" s="60">
        <v>10</v>
      </c>
      <c r="D595" s="26" t="s">
        <v>328</v>
      </c>
      <c r="E595" s="27" t="s">
        <v>267</v>
      </c>
      <c r="F595" s="60"/>
      <c r="G595" s="23">
        <f>SUM(G596,G599)</f>
        <v>34991</v>
      </c>
      <c r="H595" s="23">
        <f>SUM(H596,H599)</f>
        <v>29596.37731</v>
      </c>
      <c r="I595" s="76">
        <f t="shared" si="70"/>
        <v>84.582827898602503</v>
      </c>
    </row>
    <row r="596" spans="1:9" ht="31.5">
      <c r="A596" s="25" t="s">
        <v>416</v>
      </c>
      <c r="B596" s="60"/>
      <c r="C596" s="60">
        <v>10</v>
      </c>
      <c r="D596" s="26" t="s">
        <v>328</v>
      </c>
      <c r="E596" s="27" t="s">
        <v>267</v>
      </c>
      <c r="F596" s="26" t="s">
        <v>371</v>
      </c>
      <c r="G596" s="23">
        <f>SUM(G597)</f>
        <v>260.5</v>
      </c>
      <c r="H596" s="23">
        <f>SUM(H597)</f>
        <v>220.12481</v>
      </c>
      <c r="I596" s="76">
        <f t="shared" si="70"/>
        <v>84.500886756238003</v>
      </c>
    </row>
    <row r="597" spans="1:9" ht="31.5">
      <c r="A597" s="25" t="s">
        <v>313</v>
      </c>
      <c r="B597" s="60"/>
      <c r="C597" s="60">
        <v>10</v>
      </c>
      <c r="D597" s="26" t="s">
        <v>328</v>
      </c>
      <c r="E597" s="27" t="s">
        <v>267</v>
      </c>
      <c r="F597" s="26" t="s">
        <v>372</v>
      </c>
      <c r="G597" s="31">
        <v>260.5</v>
      </c>
      <c r="H597" s="31">
        <v>220.12481</v>
      </c>
      <c r="I597" s="76">
        <f t="shared" si="70"/>
        <v>84.500886756238003</v>
      </c>
    </row>
    <row r="598" spans="1:9" ht="15.75">
      <c r="A598" s="35" t="s">
        <v>316</v>
      </c>
      <c r="B598" s="60"/>
      <c r="C598" s="60">
        <v>10</v>
      </c>
      <c r="D598" s="26" t="s">
        <v>328</v>
      </c>
      <c r="E598" s="27" t="s">
        <v>267</v>
      </c>
      <c r="F598" s="26" t="s">
        <v>372</v>
      </c>
      <c r="G598" s="31">
        <v>260.5</v>
      </c>
      <c r="H598" s="31">
        <v>220.12481</v>
      </c>
      <c r="I598" s="76">
        <f t="shared" si="70"/>
        <v>84.500886756238003</v>
      </c>
    </row>
    <row r="599" spans="1:9" ht="15.75">
      <c r="A599" s="32" t="s">
        <v>366</v>
      </c>
      <c r="B599" s="60"/>
      <c r="C599" s="60">
        <v>10</v>
      </c>
      <c r="D599" s="26" t="s">
        <v>328</v>
      </c>
      <c r="E599" s="27" t="s">
        <v>267</v>
      </c>
      <c r="F599" s="26" t="s">
        <v>367</v>
      </c>
      <c r="G599" s="23">
        <f>SUM(G600)</f>
        <v>34730.5</v>
      </c>
      <c r="H599" s="23">
        <f>SUM(H600)</f>
        <v>29376.252499999999</v>
      </c>
      <c r="I599" s="76">
        <f t="shared" si="70"/>
        <v>84.583442507306245</v>
      </c>
    </row>
    <row r="600" spans="1:9" ht="31.5">
      <c r="A600" s="25" t="s">
        <v>418</v>
      </c>
      <c r="B600" s="60"/>
      <c r="C600" s="60">
        <v>10</v>
      </c>
      <c r="D600" s="26" t="s">
        <v>328</v>
      </c>
      <c r="E600" s="27" t="s">
        <v>267</v>
      </c>
      <c r="F600" s="26" t="s">
        <v>373</v>
      </c>
      <c r="G600" s="31">
        <v>34730.5</v>
      </c>
      <c r="H600" s="31">
        <v>29376.252499999999</v>
      </c>
      <c r="I600" s="76">
        <f t="shared" si="70"/>
        <v>84.583442507306245</v>
      </c>
    </row>
    <row r="601" spans="1:9" ht="15.75">
      <c r="A601" s="25" t="s">
        <v>316</v>
      </c>
      <c r="B601" s="60"/>
      <c r="C601" s="60">
        <v>10</v>
      </c>
      <c r="D601" s="26" t="s">
        <v>328</v>
      </c>
      <c r="E601" s="27" t="s">
        <v>267</v>
      </c>
      <c r="F601" s="26" t="s">
        <v>373</v>
      </c>
      <c r="G601" s="31">
        <v>34730.5</v>
      </c>
      <c r="H601" s="31">
        <v>29376.252499999999</v>
      </c>
      <c r="I601" s="76">
        <f t="shared" si="70"/>
        <v>84.583442507306245</v>
      </c>
    </row>
    <row r="602" spans="1:9" s="14" customFormat="1" ht="31.5">
      <c r="A602" s="25" t="s">
        <v>27</v>
      </c>
      <c r="B602" s="60"/>
      <c r="C602" s="60">
        <v>10</v>
      </c>
      <c r="D602" s="26" t="s">
        <v>328</v>
      </c>
      <c r="E602" s="27" t="s">
        <v>62</v>
      </c>
      <c r="F602" s="65"/>
      <c r="G602" s="23">
        <f t="shared" ref="G602:H605" si="71">SUM(G603)</f>
        <v>80</v>
      </c>
      <c r="H602" s="23">
        <f t="shared" si="71"/>
        <v>80</v>
      </c>
      <c r="I602" s="76">
        <f t="shared" si="70"/>
        <v>100</v>
      </c>
    </row>
    <row r="603" spans="1:9" s="14" customFormat="1" ht="47.25">
      <c r="A603" s="25" t="s">
        <v>464</v>
      </c>
      <c r="B603" s="60"/>
      <c r="C603" s="60">
        <v>10</v>
      </c>
      <c r="D603" s="26" t="s">
        <v>328</v>
      </c>
      <c r="E603" s="27" t="s">
        <v>467</v>
      </c>
      <c r="F603" s="65"/>
      <c r="G603" s="23">
        <f t="shared" si="71"/>
        <v>80</v>
      </c>
      <c r="H603" s="23">
        <f t="shared" si="71"/>
        <v>80</v>
      </c>
      <c r="I603" s="76">
        <f t="shared" si="70"/>
        <v>100</v>
      </c>
    </row>
    <row r="604" spans="1:9" s="14" customFormat="1" ht="31.5">
      <c r="A604" s="25" t="s">
        <v>463</v>
      </c>
      <c r="B604" s="60"/>
      <c r="C604" s="60">
        <v>10</v>
      </c>
      <c r="D604" s="26" t="s">
        <v>328</v>
      </c>
      <c r="E604" s="27" t="s">
        <v>465</v>
      </c>
      <c r="F604" s="65"/>
      <c r="G604" s="23">
        <f t="shared" si="71"/>
        <v>80</v>
      </c>
      <c r="H604" s="23">
        <f t="shared" si="71"/>
        <v>80</v>
      </c>
      <c r="I604" s="76">
        <f t="shared" si="70"/>
        <v>100</v>
      </c>
    </row>
    <row r="605" spans="1:9" s="14" customFormat="1" ht="15.75">
      <c r="A605" s="32" t="s">
        <v>366</v>
      </c>
      <c r="B605" s="60"/>
      <c r="C605" s="60">
        <v>10</v>
      </c>
      <c r="D605" s="26" t="s">
        <v>328</v>
      </c>
      <c r="E605" s="27" t="s">
        <v>465</v>
      </c>
      <c r="F605" s="60">
        <v>300</v>
      </c>
      <c r="G605" s="23">
        <f t="shared" si="71"/>
        <v>80</v>
      </c>
      <c r="H605" s="23">
        <f t="shared" si="71"/>
        <v>80</v>
      </c>
      <c r="I605" s="76">
        <f t="shared" si="70"/>
        <v>100</v>
      </c>
    </row>
    <row r="606" spans="1:9" s="14" customFormat="1" ht="31.5">
      <c r="A606" s="25" t="s">
        <v>368</v>
      </c>
      <c r="B606" s="60"/>
      <c r="C606" s="60">
        <v>10</v>
      </c>
      <c r="D606" s="26" t="s">
        <v>328</v>
      </c>
      <c r="E606" s="27" t="s">
        <v>465</v>
      </c>
      <c r="F606" s="60">
        <v>321</v>
      </c>
      <c r="G606" s="23">
        <v>80</v>
      </c>
      <c r="H606" s="23">
        <v>80</v>
      </c>
      <c r="I606" s="76">
        <f t="shared" si="70"/>
        <v>100</v>
      </c>
    </row>
    <row r="607" spans="1:9" ht="15.75">
      <c r="A607" s="37" t="s">
        <v>374</v>
      </c>
      <c r="B607" s="60"/>
      <c r="C607" s="60">
        <v>10</v>
      </c>
      <c r="D607" s="26" t="s">
        <v>312</v>
      </c>
      <c r="E607" s="63"/>
      <c r="F607" s="26"/>
      <c r="G607" s="23">
        <f t="shared" ref="G607:H609" si="72">SUM(G608,)</f>
        <v>46484.1</v>
      </c>
      <c r="H607" s="23">
        <f t="shared" si="72"/>
        <v>42655.493200000004</v>
      </c>
      <c r="I607" s="76">
        <f t="shared" si="70"/>
        <v>91.763620678898818</v>
      </c>
    </row>
    <row r="608" spans="1:9" ht="31.5">
      <c r="A608" s="25" t="s">
        <v>428</v>
      </c>
      <c r="B608" s="60"/>
      <c r="C608" s="60">
        <v>10</v>
      </c>
      <c r="D608" s="26" t="s">
        <v>312</v>
      </c>
      <c r="E608" s="26" t="s">
        <v>55</v>
      </c>
      <c r="F608" s="60"/>
      <c r="G608" s="23">
        <f t="shared" si="72"/>
        <v>46484.1</v>
      </c>
      <c r="H608" s="23">
        <f t="shared" si="72"/>
        <v>42655.493200000004</v>
      </c>
      <c r="I608" s="76">
        <f t="shared" si="70"/>
        <v>91.763620678898818</v>
      </c>
    </row>
    <row r="609" spans="1:9" ht="31.5">
      <c r="A609" s="25" t="s">
        <v>4</v>
      </c>
      <c r="B609" s="60"/>
      <c r="C609" s="60">
        <v>10</v>
      </c>
      <c r="D609" s="26" t="s">
        <v>312</v>
      </c>
      <c r="E609" s="27" t="s">
        <v>56</v>
      </c>
      <c r="F609" s="60"/>
      <c r="G609" s="23">
        <f t="shared" si="72"/>
        <v>46484.1</v>
      </c>
      <c r="H609" s="23">
        <f t="shared" si="72"/>
        <v>42655.493200000004</v>
      </c>
      <c r="I609" s="76">
        <f t="shared" si="70"/>
        <v>91.763620678898818</v>
      </c>
    </row>
    <row r="610" spans="1:9" ht="46.5" customHeight="1">
      <c r="A610" s="25" t="s">
        <v>114</v>
      </c>
      <c r="B610" s="60"/>
      <c r="C610" s="60">
        <v>10</v>
      </c>
      <c r="D610" s="26" t="s">
        <v>312</v>
      </c>
      <c r="E610" s="27" t="s">
        <v>113</v>
      </c>
      <c r="F610" s="60"/>
      <c r="G610" s="23">
        <f>SUM(G611,G614,G617)</f>
        <v>46484.1</v>
      </c>
      <c r="H610" s="23">
        <f>SUM(H611,H614,H617)</f>
        <v>42655.493200000004</v>
      </c>
      <c r="I610" s="76">
        <f t="shared" si="70"/>
        <v>91.763620678898818</v>
      </c>
    </row>
    <row r="611" spans="1:9" ht="79.900000000000006" customHeight="1">
      <c r="A611" s="25" t="s">
        <v>375</v>
      </c>
      <c r="B611" s="60"/>
      <c r="C611" s="60">
        <v>10</v>
      </c>
      <c r="D611" s="26" t="s">
        <v>312</v>
      </c>
      <c r="E611" s="27" t="s">
        <v>233</v>
      </c>
      <c r="F611" s="60"/>
      <c r="G611" s="23">
        <f>SUM(G612)</f>
        <v>382.2</v>
      </c>
      <c r="H611" s="23">
        <f>SUM(H612)</f>
        <v>382.2</v>
      </c>
      <c r="I611" s="76">
        <f t="shared" si="70"/>
        <v>100</v>
      </c>
    </row>
    <row r="612" spans="1:9" ht="31.5">
      <c r="A612" s="25" t="s">
        <v>416</v>
      </c>
      <c r="B612" s="60"/>
      <c r="C612" s="60">
        <v>10</v>
      </c>
      <c r="D612" s="26" t="s">
        <v>312</v>
      </c>
      <c r="E612" s="27" t="s">
        <v>233</v>
      </c>
      <c r="F612" s="60">
        <v>200</v>
      </c>
      <c r="G612" s="23">
        <f>SUM(G613)</f>
        <v>382.2</v>
      </c>
      <c r="H612" s="23">
        <f>SUM(H613)</f>
        <v>382.2</v>
      </c>
      <c r="I612" s="76">
        <f t="shared" si="70"/>
        <v>100</v>
      </c>
    </row>
    <row r="613" spans="1:9" ht="31.5">
      <c r="A613" s="25" t="s">
        <v>313</v>
      </c>
      <c r="B613" s="60"/>
      <c r="C613" s="60">
        <v>10</v>
      </c>
      <c r="D613" s="26" t="s">
        <v>312</v>
      </c>
      <c r="E613" s="27" t="s">
        <v>233</v>
      </c>
      <c r="F613" s="60">
        <v>240</v>
      </c>
      <c r="G613" s="23">
        <v>382.2</v>
      </c>
      <c r="H613" s="23">
        <v>382.2</v>
      </c>
      <c r="I613" s="76">
        <f t="shared" si="70"/>
        <v>100</v>
      </c>
    </row>
    <row r="614" spans="1:9" ht="63">
      <c r="A614" s="25" t="s">
        <v>438</v>
      </c>
      <c r="B614" s="60"/>
      <c r="C614" s="60">
        <v>10</v>
      </c>
      <c r="D614" s="26" t="s">
        <v>312</v>
      </c>
      <c r="E614" s="27" t="s">
        <v>280</v>
      </c>
      <c r="F614" s="60"/>
      <c r="G614" s="23">
        <f>SUM(G615)</f>
        <v>2196.9</v>
      </c>
      <c r="H614" s="23">
        <f>SUM(H615)</f>
        <v>2196.8398099999999</v>
      </c>
      <c r="I614" s="76">
        <f t="shared" si="70"/>
        <v>99.997260230324542</v>
      </c>
    </row>
    <row r="615" spans="1:9" ht="15.75">
      <c r="A615" s="35" t="s">
        <v>366</v>
      </c>
      <c r="B615" s="60"/>
      <c r="C615" s="60">
        <v>10</v>
      </c>
      <c r="D615" s="26" t="s">
        <v>312</v>
      </c>
      <c r="E615" s="27" t="s">
        <v>280</v>
      </c>
      <c r="F615" s="65">
        <v>300</v>
      </c>
      <c r="G615" s="23">
        <f>SUM(G616)</f>
        <v>2196.9</v>
      </c>
      <c r="H615" s="23">
        <f>SUM(H616)</f>
        <v>2196.8398099999999</v>
      </c>
      <c r="I615" s="76">
        <f t="shared" si="70"/>
        <v>99.997260230324542</v>
      </c>
    </row>
    <row r="616" spans="1:9" ht="31.5">
      <c r="A616" s="35" t="s">
        <v>376</v>
      </c>
      <c r="B616" s="60"/>
      <c r="C616" s="60">
        <v>10</v>
      </c>
      <c r="D616" s="26" t="s">
        <v>312</v>
      </c>
      <c r="E616" s="27" t="s">
        <v>280</v>
      </c>
      <c r="F616" s="60">
        <v>323</v>
      </c>
      <c r="G616" s="23">
        <v>2196.9</v>
      </c>
      <c r="H616" s="23">
        <v>2196.8398099999999</v>
      </c>
      <c r="I616" s="76">
        <f t="shared" si="70"/>
        <v>99.997260230324542</v>
      </c>
    </row>
    <row r="617" spans="1:9" ht="50.25" customHeight="1">
      <c r="A617" s="25" t="s">
        <v>503</v>
      </c>
      <c r="B617" s="60"/>
      <c r="C617" s="60">
        <v>10</v>
      </c>
      <c r="D617" s="26" t="s">
        <v>312</v>
      </c>
      <c r="E617" s="26" t="s">
        <v>745</v>
      </c>
      <c r="F617" s="65"/>
      <c r="G617" s="23">
        <f>SUM(G618)</f>
        <v>43905</v>
      </c>
      <c r="H617" s="23">
        <f>SUM(H618)</f>
        <v>40076.453390000002</v>
      </c>
      <c r="I617" s="76">
        <f t="shared" si="70"/>
        <v>91.279930281289154</v>
      </c>
    </row>
    <row r="618" spans="1:9" ht="15.75">
      <c r="A618" s="35" t="s">
        <v>366</v>
      </c>
      <c r="B618" s="60"/>
      <c r="C618" s="60">
        <v>10</v>
      </c>
      <c r="D618" s="26" t="s">
        <v>312</v>
      </c>
      <c r="E618" s="26" t="s">
        <v>745</v>
      </c>
      <c r="F618" s="65">
        <v>300</v>
      </c>
      <c r="G618" s="23">
        <f>SUM(G619)</f>
        <v>43905</v>
      </c>
      <c r="H618" s="23">
        <f>SUM(H619)</f>
        <v>40076.453390000002</v>
      </c>
      <c r="I618" s="76">
        <f t="shared" si="70"/>
        <v>91.279930281289154</v>
      </c>
    </row>
    <row r="619" spans="1:9" ht="31.5">
      <c r="A619" s="35" t="s">
        <v>376</v>
      </c>
      <c r="B619" s="60"/>
      <c r="C619" s="60">
        <v>10</v>
      </c>
      <c r="D619" s="26" t="s">
        <v>312</v>
      </c>
      <c r="E619" s="26" t="s">
        <v>745</v>
      </c>
      <c r="F619" s="60">
        <v>323</v>
      </c>
      <c r="G619" s="30">
        <v>43905</v>
      </c>
      <c r="H619" s="30">
        <v>40076.453390000002</v>
      </c>
      <c r="I619" s="76">
        <f t="shared" si="70"/>
        <v>91.279930281289154</v>
      </c>
    </row>
    <row r="620" spans="1:9" ht="15.75">
      <c r="A620" s="25" t="s">
        <v>316</v>
      </c>
      <c r="B620" s="60"/>
      <c r="C620" s="60">
        <v>10</v>
      </c>
      <c r="D620" s="26" t="s">
        <v>312</v>
      </c>
      <c r="E620" s="26" t="s">
        <v>745</v>
      </c>
      <c r="F620" s="60">
        <v>323</v>
      </c>
      <c r="G620" s="23">
        <v>43905</v>
      </c>
      <c r="H620" s="30">
        <v>40076.453390000002</v>
      </c>
      <c r="I620" s="76">
        <f t="shared" si="70"/>
        <v>91.279930281289154</v>
      </c>
    </row>
    <row r="621" spans="1:9" ht="16.5" customHeight="1">
      <c r="A621" s="45"/>
      <c r="B621" s="60"/>
      <c r="C621" s="60"/>
      <c r="D621" s="26"/>
      <c r="E621" s="60"/>
      <c r="F621" s="60"/>
      <c r="G621" s="31"/>
      <c r="H621" s="31"/>
      <c r="I621" s="76"/>
    </row>
    <row r="622" spans="1:9" ht="21" customHeight="1">
      <c r="A622" s="21" t="s">
        <v>377</v>
      </c>
      <c r="B622" s="58" t="s">
        <v>378</v>
      </c>
      <c r="C622" s="72"/>
      <c r="D622" s="72"/>
      <c r="E622" s="72"/>
      <c r="F622" s="72"/>
      <c r="G622" s="22">
        <f>SUM(G624)</f>
        <v>2573.9699999999998</v>
      </c>
      <c r="H622" s="22">
        <f>SUM(H624)</f>
        <v>2570.36843</v>
      </c>
      <c r="I622" s="71">
        <f t="shared" si="70"/>
        <v>99.860077234777407</v>
      </c>
    </row>
    <row r="623" spans="1:9" ht="18.75" customHeight="1">
      <c r="A623" s="21"/>
      <c r="B623" s="60"/>
      <c r="C623" s="43"/>
      <c r="D623" s="43"/>
      <c r="E623" s="43"/>
      <c r="F623" s="43"/>
      <c r="G623" s="23"/>
      <c r="H623" s="23"/>
      <c r="I623" s="76"/>
    </row>
    <row r="624" spans="1:9" ht="15.75">
      <c r="A624" s="24" t="s">
        <v>305</v>
      </c>
      <c r="B624" s="62"/>
      <c r="C624" s="60" t="s">
        <v>306</v>
      </c>
      <c r="D624" s="60"/>
      <c r="E624" s="63"/>
      <c r="F624" s="63"/>
      <c r="G624" s="23">
        <f>SUM(G625)</f>
        <v>2573.9699999999998</v>
      </c>
      <c r="H624" s="23">
        <f>SUM(H625)</f>
        <v>2570.36843</v>
      </c>
      <c r="I624" s="76">
        <f t="shared" si="70"/>
        <v>99.860077234777407</v>
      </c>
    </row>
    <row r="625" spans="1:9" ht="47.25">
      <c r="A625" s="29" t="s">
        <v>379</v>
      </c>
      <c r="B625" s="60"/>
      <c r="C625" s="60" t="s">
        <v>306</v>
      </c>
      <c r="D625" s="60" t="s">
        <v>328</v>
      </c>
      <c r="E625" s="63"/>
      <c r="F625" s="63"/>
      <c r="G625" s="23">
        <f>SUM(G626,G632,G637)</f>
        <v>2573.9699999999998</v>
      </c>
      <c r="H625" s="23">
        <f>SUM(H626,H632,H637)</f>
        <v>2570.36843</v>
      </c>
      <c r="I625" s="76">
        <f t="shared" si="70"/>
        <v>99.860077234777407</v>
      </c>
    </row>
    <row r="626" spans="1:9" s="14" customFormat="1" ht="31.5">
      <c r="A626" s="25" t="s">
        <v>420</v>
      </c>
      <c r="B626" s="60"/>
      <c r="C626" s="60" t="s">
        <v>306</v>
      </c>
      <c r="D626" s="60" t="s">
        <v>328</v>
      </c>
      <c r="E626" s="26" t="s">
        <v>44</v>
      </c>
      <c r="F626" s="63"/>
      <c r="G626" s="23">
        <f t="shared" ref="G626:H630" si="73">SUM(G627)</f>
        <v>1.4</v>
      </c>
      <c r="H626" s="23">
        <f t="shared" si="73"/>
        <v>1.39286</v>
      </c>
      <c r="I626" s="76">
        <f t="shared" si="70"/>
        <v>99.49</v>
      </c>
    </row>
    <row r="627" spans="1:9" s="14" customFormat="1" ht="47.25">
      <c r="A627" s="25" t="s">
        <v>440</v>
      </c>
      <c r="B627" s="60"/>
      <c r="C627" s="60" t="s">
        <v>306</v>
      </c>
      <c r="D627" s="60" t="s">
        <v>328</v>
      </c>
      <c r="E627" s="27" t="s">
        <v>47</v>
      </c>
      <c r="F627" s="26"/>
      <c r="G627" s="23">
        <f t="shared" si="73"/>
        <v>1.4</v>
      </c>
      <c r="H627" s="23">
        <f t="shared" si="73"/>
        <v>1.39286</v>
      </c>
      <c r="I627" s="76">
        <f t="shared" si="70"/>
        <v>99.49</v>
      </c>
    </row>
    <row r="628" spans="1:9" s="14" customFormat="1" ht="47.25">
      <c r="A628" s="25" t="s">
        <v>240</v>
      </c>
      <c r="B628" s="60"/>
      <c r="C628" s="60" t="s">
        <v>306</v>
      </c>
      <c r="D628" s="60" t="s">
        <v>328</v>
      </c>
      <c r="E628" s="27" t="s">
        <v>107</v>
      </c>
      <c r="F628" s="26"/>
      <c r="G628" s="23">
        <f t="shared" si="73"/>
        <v>1.4</v>
      </c>
      <c r="H628" s="23">
        <f t="shared" si="73"/>
        <v>1.39286</v>
      </c>
      <c r="I628" s="76">
        <f t="shared" si="70"/>
        <v>99.49</v>
      </c>
    </row>
    <row r="629" spans="1:9" s="14" customFormat="1" ht="31.5">
      <c r="A629" s="25" t="s">
        <v>239</v>
      </c>
      <c r="B629" s="60"/>
      <c r="C629" s="60" t="s">
        <v>306</v>
      </c>
      <c r="D629" s="60" t="s">
        <v>328</v>
      </c>
      <c r="E629" s="27" t="s">
        <v>293</v>
      </c>
      <c r="F629" s="63"/>
      <c r="G629" s="23">
        <f t="shared" si="73"/>
        <v>1.4</v>
      </c>
      <c r="H629" s="23">
        <f t="shared" si="73"/>
        <v>1.39286</v>
      </c>
      <c r="I629" s="76">
        <f t="shared" si="70"/>
        <v>99.49</v>
      </c>
    </row>
    <row r="630" spans="1:9" s="14" customFormat="1" ht="31.5">
      <c r="A630" s="25" t="s">
        <v>416</v>
      </c>
      <c r="B630" s="60"/>
      <c r="C630" s="60" t="s">
        <v>306</v>
      </c>
      <c r="D630" s="60" t="s">
        <v>328</v>
      </c>
      <c r="E630" s="27" t="s">
        <v>293</v>
      </c>
      <c r="F630" s="60">
        <v>200</v>
      </c>
      <c r="G630" s="23">
        <f t="shared" si="73"/>
        <v>1.4</v>
      </c>
      <c r="H630" s="23">
        <f t="shared" si="73"/>
        <v>1.39286</v>
      </c>
      <c r="I630" s="76">
        <f t="shared" si="70"/>
        <v>99.49</v>
      </c>
    </row>
    <row r="631" spans="1:9" s="14" customFormat="1" ht="31.5">
      <c r="A631" s="25" t="s">
        <v>313</v>
      </c>
      <c r="B631" s="60"/>
      <c r="C631" s="60" t="s">
        <v>306</v>
      </c>
      <c r="D631" s="60" t="s">
        <v>328</v>
      </c>
      <c r="E631" s="27" t="s">
        <v>293</v>
      </c>
      <c r="F631" s="60">
        <v>240</v>
      </c>
      <c r="G631" s="23">
        <v>1.4</v>
      </c>
      <c r="H631" s="23">
        <v>1.39286</v>
      </c>
      <c r="I631" s="76">
        <f t="shared" si="70"/>
        <v>99.49</v>
      </c>
    </row>
    <row r="632" spans="1:9" s="14" customFormat="1" ht="53.25" customHeight="1">
      <c r="A632" s="25" t="s">
        <v>431</v>
      </c>
      <c r="B632" s="60"/>
      <c r="C632" s="60" t="s">
        <v>306</v>
      </c>
      <c r="D632" s="60" t="s">
        <v>328</v>
      </c>
      <c r="E632" s="26" t="s">
        <v>286</v>
      </c>
      <c r="F632" s="60"/>
      <c r="G632" s="23">
        <f t="shared" ref="G632:H635" si="74">SUM(G633)</f>
        <v>44.3</v>
      </c>
      <c r="H632" s="23">
        <f t="shared" si="74"/>
        <v>44.3</v>
      </c>
      <c r="I632" s="76">
        <f t="shared" si="70"/>
        <v>100</v>
      </c>
    </row>
    <row r="633" spans="1:9" s="14" customFormat="1" ht="79.5" customHeight="1">
      <c r="A633" s="33" t="s">
        <v>469</v>
      </c>
      <c r="B633" s="60"/>
      <c r="C633" s="60" t="s">
        <v>306</v>
      </c>
      <c r="D633" s="60" t="s">
        <v>328</v>
      </c>
      <c r="E633" s="27" t="s">
        <v>506</v>
      </c>
      <c r="F633" s="60"/>
      <c r="G633" s="23">
        <f t="shared" si="74"/>
        <v>44.3</v>
      </c>
      <c r="H633" s="23">
        <f t="shared" si="74"/>
        <v>44.3</v>
      </c>
      <c r="I633" s="76">
        <f t="shared" si="70"/>
        <v>100</v>
      </c>
    </row>
    <row r="634" spans="1:9" s="14" customFormat="1" ht="78.75">
      <c r="A634" s="33" t="s">
        <v>470</v>
      </c>
      <c r="B634" s="60"/>
      <c r="C634" s="60" t="s">
        <v>306</v>
      </c>
      <c r="D634" s="60" t="s">
        <v>328</v>
      </c>
      <c r="E634" s="27" t="s">
        <v>507</v>
      </c>
      <c r="F634" s="60"/>
      <c r="G634" s="23">
        <f t="shared" si="74"/>
        <v>44.3</v>
      </c>
      <c r="H634" s="23">
        <f t="shared" si="74"/>
        <v>44.3</v>
      </c>
      <c r="I634" s="76">
        <f t="shared" si="70"/>
        <v>100</v>
      </c>
    </row>
    <row r="635" spans="1:9" s="14" customFormat="1" ht="31.5">
      <c r="A635" s="25" t="s">
        <v>416</v>
      </c>
      <c r="B635" s="60"/>
      <c r="C635" s="60" t="s">
        <v>306</v>
      </c>
      <c r="D635" s="60" t="s">
        <v>328</v>
      </c>
      <c r="E635" s="27" t="s">
        <v>507</v>
      </c>
      <c r="F635" s="60">
        <v>200</v>
      </c>
      <c r="G635" s="23">
        <f t="shared" si="74"/>
        <v>44.3</v>
      </c>
      <c r="H635" s="23">
        <f t="shared" si="74"/>
        <v>44.3</v>
      </c>
      <c r="I635" s="76">
        <f t="shared" si="70"/>
        <v>100</v>
      </c>
    </row>
    <row r="636" spans="1:9" s="14" customFormat="1" ht="31.5">
      <c r="A636" s="25" t="s">
        <v>313</v>
      </c>
      <c r="B636" s="60"/>
      <c r="C636" s="60" t="s">
        <v>306</v>
      </c>
      <c r="D636" s="60" t="s">
        <v>328</v>
      </c>
      <c r="E636" s="27" t="s">
        <v>507</v>
      </c>
      <c r="F636" s="60">
        <v>240</v>
      </c>
      <c r="G636" s="23">
        <v>44.3</v>
      </c>
      <c r="H636" s="23">
        <v>44.3</v>
      </c>
      <c r="I636" s="76">
        <f t="shared" si="70"/>
        <v>100</v>
      </c>
    </row>
    <row r="637" spans="1:9" ht="31.5">
      <c r="A637" s="25" t="s">
        <v>138</v>
      </c>
      <c r="B637" s="60"/>
      <c r="C637" s="60" t="s">
        <v>306</v>
      </c>
      <c r="D637" s="60" t="s">
        <v>328</v>
      </c>
      <c r="E637" s="26" t="s">
        <v>139</v>
      </c>
      <c r="F637" s="63"/>
      <c r="G637" s="23">
        <f>SUM(G638,G643,)</f>
        <v>2528.27</v>
      </c>
      <c r="H637" s="23">
        <f>SUM(H638,H643,)</f>
        <v>2524.6755699999999</v>
      </c>
      <c r="I637" s="76">
        <f t="shared" si="70"/>
        <v>99.857830453234826</v>
      </c>
    </row>
    <row r="638" spans="1:9" ht="15.75">
      <c r="A638" s="29" t="s">
        <v>380</v>
      </c>
      <c r="B638" s="60"/>
      <c r="C638" s="60" t="s">
        <v>306</v>
      </c>
      <c r="D638" s="60" t="s">
        <v>328</v>
      </c>
      <c r="E638" s="26" t="s">
        <v>381</v>
      </c>
      <c r="F638" s="63"/>
      <c r="G638" s="23">
        <f>SUM(G639,G641)</f>
        <v>751.9799999999999</v>
      </c>
      <c r="H638" s="23">
        <f>SUM(H639,H641)</f>
        <v>748.39434999999992</v>
      </c>
      <c r="I638" s="76">
        <f t="shared" si="70"/>
        <v>99.523172158834015</v>
      </c>
    </row>
    <row r="639" spans="1:9" ht="31.5">
      <c r="A639" s="25" t="s">
        <v>416</v>
      </c>
      <c r="B639" s="60"/>
      <c r="C639" s="60" t="s">
        <v>306</v>
      </c>
      <c r="D639" s="60" t="s">
        <v>328</v>
      </c>
      <c r="E639" s="26" t="s">
        <v>381</v>
      </c>
      <c r="F639" s="60">
        <v>200</v>
      </c>
      <c r="G639" s="23">
        <f>SUM(G640)</f>
        <v>751.67</v>
      </c>
      <c r="H639" s="23">
        <f>SUM(H640)</f>
        <v>748.08434999999997</v>
      </c>
      <c r="I639" s="76">
        <f t="shared" si="70"/>
        <v>99.522975507869148</v>
      </c>
    </row>
    <row r="640" spans="1:9" ht="31.5">
      <c r="A640" s="25" t="s">
        <v>313</v>
      </c>
      <c r="B640" s="60"/>
      <c r="C640" s="60" t="s">
        <v>306</v>
      </c>
      <c r="D640" s="60" t="s">
        <v>328</v>
      </c>
      <c r="E640" s="26" t="s">
        <v>381</v>
      </c>
      <c r="F640" s="60">
        <v>240</v>
      </c>
      <c r="G640" s="23">
        <v>751.67</v>
      </c>
      <c r="H640" s="23">
        <v>748.08434999999997</v>
      </c>
      <c r="I640" s="76">
        <f t="shared" si="70"/>
        <v>99.522975507869148</v>
      </c>
    </row>
    <row r="641" spans="1:9" ht="15.75">
      <c r="A641" s="25" t="s">
        <v>314</v>
      </c>
      <c r="B641" s="60"/>
      <c r="C641" s="60" t="s">
        <v>306</v>
      </c>
      <c r="D641" s="60" t="s">
        <v>328</v>
      </c>
      <c r="E641" s="26" t="s">
        <v>381</v>
      </c>
      <c r="F641" s="60">
        <v>800</v>
      </c>
      <c r="G641" s="23">
        <f>SUM(G642)</f>
        <v>0.31</v>
      </c>
      <c r="H641" s="23">
        <f>SUM(H642)</f>
        <v>0.31</v>
      </c>
      <c r="I641" s="76">
        <f t="shared" si="70"/>
        <v>100</v>
      </c>
    </row>
    <row r="642" spans="1:9" ht="15.75">
      <c r="A642" s="25" t="s">
        <v>315</v>
      </c>
      <c r="B642" s="60"/>
      <c r="C642" s="60" t="s">
        <v>306</v>
      </c>
      <c r="D642" s="60" t="s">
        <v>328</v>
      </c>
      <c r="E642" s="26" t="s">
        <v>381</v>
      </c>
      <c r="F642" s="60">
        <v>850</v>
      </c>
      <c r="G642" s="23">
        <v>0.31</v>
      </c>
      <c r="H642" s="23">
        <v>0.31</v>
      </c>
      <c r="I642" s="76">
        <f t="shared" si="70"/>
        <v>100</v>
      </c>
    </row>
    <row r="643" spans="1:9" ht="31.5">
      <c r="A643" s="25" t="s">
        <v>382</v>
      </c>
      <c r="B643" s="60"/>
      <c r="C643" s="60" t="s">
        <v>306</v>
      </c>
      <c r="D643" s="60" t="s">
        <v>328</v>
      </c>
      <c r="E643" s="26" t="s">
        <v>383</v>
      </c>
      <c r="F643" s="60"/>
      <c r="G643" s="23">
        <f>SUM(G644)</f>
        <v>1776.29</v>
      </c>
      <c r="H643" s="23">
        <f>SUM(H644)</f>
        <v>1776.2812200000001</v>
      </c>
      <c r="I643" s="76">
        <f t="shared" si="70"/>
        <v>99.999505711342181</v>
      </c>
    </row>
    <row r="644" spans="1:9" ht="63">
      <c r="A644" s="25" t="s">
        <v>309</v>
      </c>
      <c r="B644" s="60"/>
      <c r="C644" s="60" t="s">
        <v>306</v>
      </c>
      <c r="D644" s="60" t="s">
        <v>328</v>
      </c>
      <c r="E644" s="26" t="s">
        <v>383</v>
      </c>
      <c r="F644" s="60">
        <v>100</v>
      </c>
      <c r="G644" s="23">
        <f>SUM(G645)</f>
        <v>1776.29</v>
      </c>
      <c r="H644" s="23">
        <f>SUM(H645)</f>
        <v>1776.2812200000001</v>
      </c>
      <c r="I644" s="76">
        <f t="shared" si="70"/>
        <v>99.999505711342181</v>
      </c>
    </row>
    <row r="645" spans="1:9" ht="31.5">
      <c r="A645" s="25" t="s">
        <v>310</v>
      </c>
      <c r="B645" s="60"/>
      <c r="C645" s="60" t="s">
        <v>306</v>
      </c>
      <c r="D645" s="60" t="s">
        <v>328</v>
      </c>
      <c r="E645" s="26" t="s">
        <v>383</v>
      </c>
      <c r="F645" s="60">
        <v>120</v>
      </c>
      <c r="G645" s="23">
        <v>1776.29</v>
      </c>
      <c r="H645" s="23">
        <v>1776.2812200000001</v>
      </c>
      <c r="I645" s="76">
        <f t="shared" si="70"/>
        <v>99.999505711342181</v>
      </c>
    </row>
    <row r="646" spans="1:9" ht="18" customHeight="1">
      <c r="A646" s="46"/>
      <c r="B646" s="60"/>
      <c r="C646" s="60"/>
      <c r="D646" s="60"/>
      <c r="E646" s="60"/>
      <c r="F646" s="60"/>
      <c r="G646" s="28"/>
      <c r="H646" s="28"/>
      <c r="I646" s="71"/>
    </row>
    <row r="647" spans="1:9" ht="31.5">
      <c r="A647" s="47" t="s">
        <v>384</v>
      </c>
      <c r="B647" s="58" t="s">
        <v>385</v>
      </c>
      <c r="C647" s="72"/>
      <c r="D647" s="72"/>
      <c r="E647" s="72"/>
      <c r="F647" s="72"/>
      <c r="G647" s="22">
        <f>SUM(G649,G685,G695,)</f>
        <v>42970.770000000004</v>
      </c>
      <c r="H647" s="22">
        <f>SUM(H649,H685,H695,)</f>
        <v>42872.922619999998</v>
      </c>
      <c r="I647" s="71">
        <f t="shared" si="70"/>
        <v>99.772293165796171</v>
      </c>
    </row>
    <row r="648" spans="1:9" ht="18" customHeight="1">
      <c r="A648" s="48"/>
      <c r="B648" s="60"/>
      <c r="C648" s="43"/>
      <c r="D648" s="43"/>
      <c r="E648" s="43"/>
      <c r="F648" s="43"/>
      <c r="G648" s="23"/>
      <c r="H648" s="23"/>
      <c r="I648" s="71"/>
    </row>
    <row r="649" spans="1:9" ht="15.75">
      <c r="A649" s="24" t="s">
        <v>305</v>
      </c>
      <c r="B649" s="62"/>
      <c r="C649" s="60" t="s">
        <v>306</v>
      </c>
      <c r="D649" s="60"/>
      <c r="E649" s="43"/>
      <c r="F649" s="43"/>
      <c r="G649" s="23">
        <f>SUM(G650)</f>
        <v>18770.219999999998</v>
      </c>
      <c r="H649" s="23">
        <f>SUM(H650)</f>
        <v>18672.387019999998</v>
      </c>
      <c r="I649" s="76">
        <f t="shared" si="70"/>
        <v>99.478786183646235</v>
      </c>
    </row>
    <row r="650" spans="1:9" ht="15.75">
      <c r="A650" s="29" t="s">
        <v>318</v>
      </c>
      <c r="B650" s="60"/>
      <c r="C650" s="60" t="s">
        <v>306</v>
      </c>
      <c r="D650" s="60">
        <v>13</v>
      </c>
      <c r="E650" s="60"/>
      <c r="F650" s="60"/>
      <c r="G650" s="23">
        <f>SUM(G651)</f>
        <v>18770.219999999998</v>
      </c>
      <c r="H650" s="23">
        <f>SUM(H651)</f>
        <v>18672.387019999998</v>
      </c>
      <c r="I650" s="76">
        <f t="shared" si="70"/>
        <v>99.478786183646235</v>
      </c>
    </row>
    <row r="651" spans="1:9" ht="31.5">
      <c r="A651" s="25" t="s">
        <v>420</v>
      </c>
      <c r="B651" s="60"/>
      <c r="C651" s="60" t="s">
        <v>306</v>
      </c>
      <c r="D651" s="60">
        <v>13</v>
      </c>
      <c r="E651" s="26" t="s">
        <v>44</v>
      </c>
      <c r="F651" s="60"/>
      <c r="G651" s="23">
        <f>SUM(G652,G668,G673)</f>
        <v>18770.219999999998</v>
      </c>
      <c r="H651" s="23">
        <f>SUM(H652,H668,H673)</f>
        <v>18672.387019999998</v>
      </c>
      <c r="I651" s="76">
        <f t="shared" si="70"/>
        <v>99.478786183646235</v>
      </c>
    </row>
    <row r="652" spans="1:9" ht="31.5">
      <c r="A652" s="25" t="s">
        <v>421</v>
      </c>
      <c r="B652" s="60"/>
      <c r="C652" s="60" t="s">
        <v>306</v>
      </c>
      <c r="D652" s="60">
        <v>13</v>
      </c>
      <c r="E652" s="27" t="s">
        <v>45</v>
      </c>
      <c r="F652" s="60"/>
      <c r="G652" s="23">
        <f>SUM(G653)</f>
        <v>15191.529999999999</v>
      </c>
      <c r="H652" s="23">
        <f>SUM(H653)</f>
        <v>15111.837099999999</v>
      </c>
      <c r="I652" s="76">
        <f t="shared" ref="I652:I715" si="75">SUM(H652/G652*100)</f>
        <v>99.475412285661818</v>
      </c>
    </row>
    <row r="653" spans="1:9" ht="48" customHeight="1">
      <c r="A653" s="25" t="s">
        <v>103</v>
      </c>
      <c r="B653" s="60"/>
      <c r="C653" s="60" t="s">
        <v>306</v>
      </c>
      <c r="D653" s="60">
        <v>13</v>
      </c>
      <c r="E653" s="27" t="s">
        <v>101</v>
      </c>
      <c r="F653" s="60"/>
      <c r="G653" s="23">
        <f>SUM(G654,G661)</f>
        <v>15191.529999999999</v>
      </c>
      <c r="H653" s="23">
        <f>SUM(H654,H661)</f>
        <v>15111.837099999999</v>
      </c>
      <c r="I653" s="76">
        <f t="shared" si="75"/>
        <v>99.475412285661818</v>
      </c>
    </row>
    <row r="654" spans="1:9" ht="15.75">
      <c r="A654" s="25" t="s">
        <v>11</v>
      </c>
      <c r="B654" s="60"/>
      <c r="C654" s="60" t="s">
        <v>306</v>
      </c>
      <c r="D654" s="60">
        <v>13</v>
      </c>
      <c r="E654" s="27" t="s">
        <v>102</v>
      </c>
      <c r="F654" s="60"/>
      <c r="G654" s="23">
        <f>SUM(G655,G657,G659)</f>
        <v>12569.529999999999</v>
      </c>
      <c r="H654" s="23">
        <f>SUM(H655,H657,H659)</f>
        <v>12489.875099999999</v>
      </c>
      <c r="I654" s="76">
        <f t="shared" si="75"/>
        <v>99.366285772021712</v>
      </c>
    </row>
    <row r="655" spans="1:9" ht="63">
      <c r="A655" s="25" t="s">
        <v>309</v>
      </c>
      <c r="B655" s="60"/>
      <c r="C655" s="60" t="s">
        <v>306</v>
      </c>
      <c r="D655" s="60">
        <v>13</v>
      </c>
      <c r="E655" s="27" t="s">
        <v>102</v>
      </c>
      <c r="F655" s="60">
        <v>100</v>
      </c>
      <c r="G655" s="23">
        <f>SUM(G656)</f>
        <v>11360.3</v>
      </c>
      <c r="H655" s="23">
        <f>SUM(H656)</f>
        <v>11284.364159999999</v>
      </c>
      <c r="I655" s="76">
        <f t="shared" si="75"/>
        <v>99.331568356469461</v>
      </c>
    </row>
    <row r="656" spans="1:9" ht="31.5">
      <c r="A656" s="25" t="s">
        <v>310</v>
      </c>
      <c r="B656" s="60"/>
      <c r="C656" s="60" t="s">
        <v>306</v>
      </c>
      <c r="D656" s="60">
        <v>13</v>
      </c>
      <c r="E656" s="27" t="s">
        <v>102</v>
      </c>
      <c r="F656" s="60">
        <v>120</v>
      </c>
      <c r="G656" s="31">
        <v>11360.3</v>
      </c>
      <c r="H656" s="31">
        <v>11284.364159999999</v>
      </c>
      <c r="I656" s="76">
        <f t="shared" si="75"/>
        <v>99.331568356469461</v>
      </c>
    </row>
    <row r="657" spans="1:9" ht="31.5">
      <c r="A657" s="25" t="s">
        <v>416</v>
      </c>
      <c r="B657" s="60"/>
      <c r="C657" s="60" t="s">
        <v>306</v>
      </c>
      <c r="D657" s="60">
        <v>13</v>
      </c>
      <c r="E657" s="27" t="s">
        <v>102</v>
      </c>
      <c r="F657" s="60">
        <v>200</v>
      </c>
      <c r="G657" s="23">
        <f>SUM(G658)</f>
        <v>1207.17</v>
      </c>
      <c r="H657" s="23">
        <f>SUM(H658)</f>
        <v>1203.4549</v>
      </c>
      <c r="I657" s="76">
        <f t="shared" si="75"/>
        <v>99.692247156572805</v>
      </c>
    </row>
    <row r="658" spans="1:9" ht="31.5">
      <c r="A658" s="25" t="s">
        <v>313</v>
      </c>
      <c r="B658" s="60"/>
      <c r="C658" s="60" t="s">
        <v>306</v>
      </c>
      <c r="D658" s="60">
        <v>13</v>
      </c>
      <c r="E658" s="27" t="s">
        <v>102</v>
      </c>
      <c r="F658" s="60">
        <v>240</v>
      </c>
      <c r="G658" s="23">
        <v>1207.17</v>
      </c>
      <c r="H658" s="23">
        <v>1203.4549</v>
      </c>
      <c r="I658" s="76">
        <f t="shared" si="75"/>
        <v>99.692247156572805</v>
      </c>
    </row>
    <row r="659" spans="1:9" ht="15.75">
      <c r="A659" s="25" t="s">
        <v>314</v>
      </c>
      <c r="B659" s="60"/>
      <c r="C659" s="60" t="s">
        <v>306</v>
      </c>
      <c r="D659" s="60">
        <v>13</v>
      </c>
      <c r="E659" s="27" t="s">
        <v>102</v>
      </c>
      <c r="F659" s="60">
        <v>800</v>
      </c>
      <c r="G659" s="23">
        <f>SUM(G660)</f>
        <v>2.06</v>
      </c>
      <c r="H659" s="23">
        <f>SUM(H660)</f>
        <v>2.0560399999999999</v>
      </c>
      <c r="I659" s="76">
        <f t="shared" si="75"/>
        <v>99.807766990291256</v>
      </c>
    </row>
    <row r="660" spans="1:9" ht="15.75">
      <c r="A660" s="25" t="s">
        <v>315</v>
      </c>
      <c r="B660" s="60"/>
      <c r="C660" s="60" t="s">
        <v>306</v>
      </c>
      <c r="D660" s="60">
        <v>13</v>
      </c>
      <c r="E660" s="27" t="s">
        <v>102</v>
      </c>
      <c r="F660" s="60">
        <v>850</v>
      </c>
      <c r="G660" s="23">
        <v>2.06</v>
      </c>
      <c r="H660" s="23">
        <v>2.0560399999999999</v>
      </c>
      <c r="I660" s="76">
        <f t="shared" si="75"/>
        <v>99.807766990291256</v>
      </c>
    </row>
    <row r="661" spans="1:9" s="14" customFormat="1" ht="31.5">
      <c r="A661" s="25" t="s">
        <v>606</v>
      </c>
      <c r="B661" s="60"/>
      <c r="C661" s="60" t="s">
        <v>306</v>
      </c>
      <c r="D661" s="60">
        <v>13</v>
      </c>
      <c r="E661" s="26" t="s">
        <v>605</v>
      </c>
      <c r="F661" s="60"/>
      <c r="G661" s="23">
        <f>SUM(G662,G665)</f>
        <v>2622</v>
      </c>
      <c r="H661" s="23">
        <f>SUM(H662,H665)</f>
        <v>2621.962</v>
      </c>
      <c r="I661" s="76">
        <f t="shared" si="75"/>
        <v>99.998550724637681</v>
      </c>
    </row>
    <row r="662" spans="1:9" s="14" customFormat="1" ht="63">
      <c r="A662" s="25" t="s">
        <v>309</v>
      </c>
      <c r="B662" s="60"/>
      <c r="C662" s="60" t="s">
        <v>306</v>
      </c>
      <c r="D662" s="60">
        <v>13</v>
      </c>
      <c r="E662" s="26" t="s">
        <v>605</v>
      </c>
      <c r="F662" s="60">
        <v>100</v>
      </c>
      <c r="G662" s="23">
        <f t="shared" ref="G662:H665" si="76">SUM(G663)</f>
        <v>2506.1999999999998</v>
      </c>
      <c r="H662" s="23">
        <f t="shared" si="76"/>
        <v>2506.1619999999998</v>
      </c>
      <c r="I662" s="76">
        <f t="shared" si="75"/>
        <v>99.99848376027451</v>
      </c>
    </row>
    <row r="663" spans="1:9" s="14" customFormat="1" ht="31.5">
      <c r="A663" s="25" t="s">
        <v>310</v>
      </c>
      <c r="B663" s="60"/>
      <c r="C663" s="60" t="s">
        <v>306</v>
      </c>
      <c r="D663" s="60">
        <v>13</v>
      </c>
      <c r="E663" s="26" t="s">
        <v>605</v>
      </c>
      <c r="F663" s="60">
        <v>120</v>
      </c>
      <c r="G663" s="23">
        <v>2506.1999999999998</v>
      </c>
      <c r="H663" s="23">
        <v>2506.1619999999998</v>
      </c>
      <c r="I663" s="76">
        <f t="shared" si="75"/>
        <v>99.99848376027451</v>
      </c>
    </row>
    <row r="664" spans="1:9" s="14" customFormat="1" ht="15.75">
      <c r="A664" s="25" t="s">
        <v>684</v>
      </c>
      <c r="B664" s="60"/>
      <c r="C664" s="60" t="s">
        <v>306</v>
      </c>
      <c r="D664" s="60">
        <v>13</v>
      </c>
      <c r="E664" s="26" t="s">
        <v>605</v>
      </c>
      <c r="F664" s="60">
        <v>120</v>
      </c>
      <c r="G664" s="23">
        <v>2506.1999999999998</v>
      </c>
      <c r="H664" s="23">
        <v>2506.1619999999998</v>
      </c>
      <c r="I664" s="76">
        <f t="shared" si="75"/>
        <v>99.99848376027451</v>
      </c>
    </row>
    <row r="665" spans="1:9" s="14" customFormat="1" ht="31.5">
      <c r="A665" s="25" t="s">
        <v>416</v>
      </c>
      <c r="B665" s="60"/>
      <c r="C665" s="60" t="s">
        <v>306</v>
      </c>
      <c r="D665" s="60">
        <v>13</v>
      </c>
      <c r="E665" s="26" t="s">
        <v>605</v>
      </c>
      <c r="F665" s="60">
        <v>200</v>
      </c>
      <c r="G665" s="23">
        <f t="shared" si="76"/>
        <v>115.8</v>
      </c>
      <c r="H665" s="23">
        <f t="shared" si="76"/>
        <v>115.8</v>
      </c>
      <c r="I665" s="76">
        <f t="shared" si="75"/>
        <v>100</v>
      </c>
    </row>
    <row r="666" spans="1:9" s="14" customFormat="1" ht="31.5">
      <c r="A666" s="25" t="s">
        <v>313</v>
      </c>
      <c r="B666" s="60"/>
      <c r="C666" s="60" t="s">
        <v>306</v>
      </c>
      <c r="D666" s="60">
        <v>13</v>
      </c>
      <c r="E666" s="26" t="s">
        <v>605</v>
      </c>
      <c r="F666" s="60">
        <v>240</v>
      </c>
      <c r="G666" s="23">
        <v>115.8</v>
      </c>
      <c r="H666" s="23">
        <v>115.8</v>
      </c>
      <c r="I666" s="76">
        <f t="shared" si="75"/>
        <v>100</v>
      </c>
    </row>
    <row r="667" spans="1:9" s="14" customFormat="1" ht="15.75">
      <c r="A667" s="25" t="s">
        <v>684</v>
      </c>
      <c r="B667" s="60"/>
      <c r="C667" s="60" t="s">
        <v>306</v>
      </c>
      <c r="D667" s="60">
        <v>13</v>
      </c>
      <c r="E667" s="26" t="s">
        <v>605</v>
      </c>
      <c r="F667" s="60">
        <v>240</v>
      </c>
      <c r="G667" s="23">
        <v>115.8</v>
      </c>
      <c r="H667" s="23">
        <v>115.8</v>
      </c>
      <c r="I667" s="76">
        <f t="shared" si="75"/>
        <v>100</v>
      </c>
    </row>
    <row r="668" spans="1:9" ht="47.25">
      <c r="A668" s="25" t="s">
        <v>440</v>
      </c>
      <c r="B668" s="60"/>
      <c r="C668" s="60" t="s">
        <v>306</v>
      </c>
      <c r="D668" s="60">
        <v>13</v>
      </c>
      <c r="E668" s="27" t="s">
        <v>47</v>
      </c>
      <c r="F668" s="26"/>
      <c r="G668" s="23">
        <f t="shared" ref="G668:H671" si="77">SUM(G669)</f>
        <v>7</v>
      </c>
      <c r="H668" s="23">
        <f t="shared" si="77"/>
        <v>6.9642900000000001</v>
      </c>
      <c r="I668" s="76">
        <f t="shared" si="75"/>
        <v>99.489857142857147</v>
      </c>
    </row>
    <row r="669" spans="1:9" ht="47.25">
      <c r="A669" s="25" t="s">
        <v>240</v>
      </c>
      <c r="B669" s="60"/>
      <c r="C669" s="60" t="s">
        <v>306</v>
      </c>
      <c r="D669" s="60">
        <v>13</v>
      </c>
      <c r="E669" s="27" t="s">
        <v>107</v>
      </c>
      <c r="F669" s="26"/>
      <c r="G669" s="23">
        <f t="shared" si="77"/>
        <v>7</v>
      </c>
      <c r="H669" s="23">
        <f t="shared" si="77"/>
        <v>6.9642900000000001</v>
      </c>
      <c r="I669" s="76">
        <f t="shared" si="75"/>
        <v>99.489857142857147</v>
      </c>
    </row>
    <row r="670" spans="1:9" ht="31.5">
      <c r="A670" s="25" t="s">
        <v>239</v>
      </c>
      <c r="B670" s="60"/>
      <c r="C670" s="60" t="s">
        <v>306</v>
      </c>
      <c r="D670" s="60">
        <v>13</v>
      </c>
      <c r="E670" s="27" t="s">
        <v>293</v>
      </c>
      <c r="F670" s="63"/>
      <c r="G670" s="23">
        <f t="shared" si="77"/>
        <v>7</v>
      </c>
      <c r="H670" s="23">
        <f t="shared" si="77"/>
        <v>6.9642900000000001</v>
      </c>
      <c r="I670" s="76">
        <f t="shared" si="75"/>
        <v>99.489857142857147</v>
      </c>
    </row>
    <row r="671" spans="1:9" ht="31.5">
      <c r="A671" s="25" t="s">
        <v>416</v>
      </c>
      <c r="B671" s="60"/>
      <c r="C671" s="60" t="s">
        <v>306</v>
      </c>
      <c r="D671" s="60">
        <v>13</v>
      </c>
      <c r="E671" s="27" t="s">
        <v>293</v>
      </c>
      <c r="F671" s="60">
        <v>200</v>
      </c>
      <c r="G671" s="23">
        <f t="shared" si="77"/>
        <v>7</v>
      </c>
      <c r="H671" s="23">
        <f t="shared" si="77"/>
        <v>6.9642900000000001</v>
      </c>
      <c r="I671" s="76">
        <f t="shared" si="75"/>
        <v>99.489857142857147</v>
      </c>
    </row>
    <row r="672" spans="1:9" ht="31.5">
      <c r="A672" s="25" t="s">
        <v>313</v>
      </c>
      <c r="B672" s="60"/>
      <c r="C672" s="60" t="s">
        <v>306</v>
      </c>
      <c r="D672" s="60">
        <v>13</v>
      </c>
      <c r="E672" s="27" t="s">
        <v>293</v>
      </c>
      <c r="F672" s="60">
        <v>240</v>
      </c>
      <c r="G672" s="23">
        <v>7</v>
      </c>
      <c r="H672" s="23">
        <v>6.9642900000000001</v>
      </c>
      <c r="I672" s="76">
        <f t="shared" si="75"/>
        <v>99.489857142857147</v>
      </c>
    </row>
    <row r="673" spans="1:9" ht="47.25">
      <c r="A673" s="35" t="s">
        <v>453</v>
      </c>
      <c r="B673" s="60"/>
      <c r="C673" s="60" t="s">
        <v>306</v>
      </c>
      <c r="D673" s="60">
        <v>13</v>
      </c>
      <c r="E673" s="27" t="s">
        <v>287</v>
      </c>
      <c r="F673" s="60"/>
      <c r="G673" s="23">
        <f>SUM(G674)</f>
        <v>3571.6899999999996</v>
      </c>
      <c r="H673" s="23">
        <f>SUM(H674)</f>
        <v>3553.58563</v>
      </c>
      <c r="I673" s="76">
        <f t="shared" si="75"/>
        <v>99.493114744000749</v>
      </c>
    </row>
    <row r="674" spans="1:9" ht="63" customHeight="1">
      <c r="A674" s="25" t="s">
        <v>215</v>
      </c>
      <c r="B674" s="60"/>
      <c r="C674" s="60" t="s">
        <v>306</v>
      </c>
      <c r="D674" s="60">
        <v>13</v>
      </c>
      <c r="E674" s="27" t="s">
        <v>288</v>
      </c>
      <c r="F674" s="60"/>
      <c r="G674" s="23">
        <f>SUM(G675,G680)</f>
        <v>3571.6899999999996</v>
      </c>
      <c r="H674" s="23">
        <f>SUM(H675,H680)</f>
        <v>3553.58563</v>
      </c>
      <c r="I674" s="76">
        <f t="shared" si="75"/>
        <v>99.493114744000749</v>
      </c>
    </row>
    <row r="675" spans="1:9" ht="46.5" customHeight="1">
      <c r="A675" s="25" t="s">
        <v>211</v>
      </c>
      <c r="B675" s="60"/>
      <c r="C675" s="60" t="s">
        <v>306</v>
      </c>
      <c r="D675" s="60">
        <v>13</v>
      </c>
      <c r="E675" s="27" t="s">
        <v>289</v>
      </c>
      <c r="F675" s="60"/>
      <c r="G675" s="23">
        <f>SUM(G676,G678)</f>
        <v>1199.1599999999999</v>
      </c>
      <c r="H675" s="23">
        <f>SUM(H676,H678)</f>
        <v>1199.1523299999999</v>
      </c>
      <c r="I675" s="76">
        <f t="shared" si="75"/>
        <v>99.999360385603268</v>
      </c>
    </row>
    <row r="676" spans="1:9" ht="31.5">
      <c r="A676" s="25" t="s">
        <v>416</v>
      </c>
      <c r="B676" s="60"/>
      <c r="C676" s="60" t="s">
        <v>306</v>
      </c>
      <c r="D676" s="60">
        <v>13</v>
      </c>
      <c r="E676" s="27" t="s">
        <v>289</v>
      </c>
      <c r="F676" s="60">
        <v>200</v>
      </c>
      <c r="G676" s="23">
        <f>SUM(G677)</f>
        <v>283.12</v>
      </c>
      <c r="H676" s="23">
        <f>SUM(H677)</f>
        <v>283.12</v>
      </c>
      <c r="I676" s="76">
        <f t="shared" si="75"/>
        <v>100</v>
      </c>
    </row>
    <row r="677" spans="1:9" ht="31.5">
      <c r="A677" s="25" t="s">
        <v>313</v>
      </c>
      <c r="B677" s="60"/>
      <c r="C677" s="60" t="s">
        <v>306</v>
      </c>
      <c r="D677" s="60">
        <v>13</v>
      </c>
      <c r="E677" s="27" t="s">
        <v>289</v>
      </c>
      <c r="F677" s="60">
        <v>240</v>
      </c>
      <c r="G677" s="23">
        <v>283.12</v>
      </c>
      <c r="H677" s="23">
        <v>283.12</v>
      </c>
      <c r="I677" s="76">
        <f t="shared" si="75"/>
        <v>100</v>
      </c>
    </row>
    <row r="678" spans="1:9" s="14" customFormat="1" ht="15.75">
      <c r="A678" s="25" t="s">
        <v>314</v>
      </c>
      <c r="B678" s="60"/>
      <c r="C678" s="60" t="s">
        <v>306</v>
      </c>
      <c r="D678" s="60">
        <v>13</v>
      </c>
      <c r="E678" s="27" t="s">
        <v>289</v>
      </c>
      <c r="F678" s="60">
        <v>800</v>
      </c>
      <c r="G678" s="23">
        <f>SUM(G679)</f>
        <v>916.04</v>
      </c>
      <c r="H678" s="23">
        <f>SUM(H679)</f>
        <v>916.03233</v>
      </c>
      <c r="I678" s="76">
        <f t="shared" si="75"/>
        <v>99.999162700318763</v>
      </c>
    </row>
    <row r="679" spans="1:9" s="14" customFormat="1" ht="15.75">
      <c r="A679" s="25" t="s">
        <v>315</v>
      </c>
      <c r="B679" s="60"/>
      <c r="C679" s="60" t="s">
        <v>306</v>
      </c>
      <c r="D679" s="60">
        <v>13</v>
      </c>
      <c r="E679" s="27" t="s">
        <v>289</v>
      </c>
      <c r="F679" s="60">
        <v>850</v>
      </c>
      <c r="G679" s="23">
        <v>916.04</v>
      </c>
      <c r="H679" s="23">
        <v>916.03233</v>
      </c>
      <c r="I679" s="76">
        <f t="shared" si="75"/>
        <v>99.999162700318763</v>
      </c>
    </row>
    <row r="680" spans="1:9" ht="31.5">
      <c r="A680" s="25" t="s">
        <v>214</v>
      </c>
      <c r="B680" s="60"/>
      <c r="C680" s="60" t="s">
        <v>306</v>
      </c>
      <c r="D680" s="60">
        <v>13</v>
      </c>
      <c r="E680" s="27" t="s">
        <v>290</v>
      </c>
      <c r="F680" s="60"/>
      <c r="G680" s="23">
        <f>SUM(G681,G683)</f>
        <v>2372.5299999999997</v>
      </c>
      <c r="H680" s="23">
        <f>SUM(H681,H683)</f>
        <v>2354.4333000000001</v>
      </c>
      <c r="I680" s="76">
        <f t="shared" si="75"/>
        <v>99.237240414241356</v>
      </c>
    </row>
    <row r="681" spans="1:9" ht="31.5">
      <c r="A681" s="25" t="s">
        <v>416</v>
      </c>
      <c r="B681" s="60"/>
      <c r="C681" s="60" t="s">
        <v>306</v>
      </c>
      <c r="D681" s="60">
        <v>13</v>
      </c>
      <c r="E681" s="27" t="s">
        <v>290</v>
      </c>
      <c r="F681" s="60">
        <v>200</v>
      </c>
      <c r="G681" s="23">
        <f>SUM(G682)</f>
        <v>1026.55</v>
      </c>
      <c r="H681" s="23">
        <f>SUM(H682)</f>
        <v>1008.45563</v>
      </c>
      <c r="I681" s="76">
        <f t="shared" si="75"/>
        <v>98.237361063757263</v>
      </c>
    </row>
    <row r="682" spans="1:9" ht="31.5">
      <c r="A682" s="25" t="s">
        <v>313</v>
      </c>
      <c r="B682" s="60"/>
      <c r="C682" s="60" t="s">
        <v>306</v>
      </c>
      <c r="D682" s="60">
        <v>13</v>
      </c>
      <c r="E682" s="27" t="s">
        <v>290</v>
      </c>
      <c r="F682" s="60">
        <v>240</v>
      </c>
      <c r="G682" s="23">
        <v>1026.55</v>
      </c>
      <c r="H682" s="23">
        <v>1008.45563</v>
      </c>
      <c r="I682" s="76">
        <f t="shared" si="75"/>
        <v>98.237361063757263</v>
      </c>
    </row>
    <row r="683" spans="1:9" s="14" customFormat="1" ht="15.75">
      <c r="A683" s="25" t="s">
        <v>314</v>
      </c>
      <c r="B683" s="60"/>
      <c r="C683" s="60" t="s">
        <v>306</v>
      </c>
      <c r="D683" s="60">
        <v>13</v>
      </c>
      <c r="E683" s="27" t="s">
        <v>290</v>
      </c>
      <c r="F683" s="60">
        <v>800</v>
      </c>
      <c r="G683" s="23">
        <f>SUM(G684)</f>
        <v>1345.98</v>
      </c>
      <c r="H683" s="23">
        <f>SUM(H684)</f>
        <v>1345.97767</v>
      </c>
      <c r="I683" s="76">
        <f t="shared" si="75"/>
        <v>99.999826891930041</v>
      </c>
    </row>
    <row r="684" spans="1:9" s="14" customFormat="1" ht="15.75">
      <c r="A684" s="25" t="s">
        <v>315</v>
      </c>
      <c r="B684" s="60"/>
      <c r="C684" s="60" t="s">
        <v>306</v>
      </c>
      <c r="D684" s="60">
        <v>13</v>
      </c>
      <c r="E684" s="27" t="s">
        <v>290</v>
      </c>
      <c r="F684" s="60">
        <v>850</v>
      </c>
      <c r="G684" s="23">
        <v>1345.98</v>
      </c>
      <c r="H684" s="23">
        <v>1345.97767</v>
      </c>
      <c r="I684" s="76">
        <f t="shared" si="75"/>
        <v>99.999826891930041</v>
      </c>
    </row>
    <row r="685" spans="1:9" ht="15.75">
      <c r="A685" s="25" t="s">
        <v>339</v>
      </c>
      <c r="B685" s="60"/>
      <c r="C685" s="60" t="s">
        <v>312</v>
      </c>
      <c r="D685" s="60"/>
      <c r="E685" s="63"/>
      <c r="F685" s="63"/>
      <c r="G685" s="23">
        <f t="shared" ref="G685:H687" si="78">SUM(G686)</f>
        <v>540.9</v>
      </c>
      <c r="H685" s="23">
        <f t="shared" si="78"/>
        <v>540.88750000000005</v>
      </c>
      <c r="I685" s="76">
        <f t="shared" si="75"/>
        <v>99.997689036790547</v>
      </c>
    </row>
    <row r="686" spans="1:9" ht="15.75">
      <c r="A686" s="40" t="s">
        <v>345</v>
      </c>
      <c r="B686" s="60"/>
      <c r="C686" s="60" t="s">
        <v>312</v>
      </c>
      <c r="D686" s="60">
        <v>12</v>
      </c>
      <c r="E686" s="63"/>
      <c r="F686" s="43"/>
      <c r="G686" s="23">
        <f t="shared" si="78"/>
        <v>540.9</v>
      </c>
      <c r="H686" s="23">
        <f t="shared" si="78"/>
        <v>540.88750000000005</v>
      </c>
      <c r="I686" s="76">
        <f t="shared" si="75"/>
        <v>99.997689036790547</v>
      </c>
    </row>
    <row r="687" spans="1:9" ht="47.25">
      <c r="A687" s="35" t="s">
        <v>453</v>
      </c>
      <c r="B687" s="60"/>
      <c r="C687" s="60" t="s">
        <v>312</v>
      </c>
      <c r="D687" s="60">
        <v>12</v>
      </c>
      <c r="E687" s="27" t="s">
        <v>287</v>
      </c>
      <c r="F687" s="60"/>
      <c r="G687" s="23">
        <f t="shared" si="78"/>
        <v>540.9</v>
      </c>
      <c r="H687" s="23">
        <f t="shared" si="78"/>
        <v>540.88750000000005</v>
      </c>
      <c r="I687" s="76">
        <f t="shared" si="75"/>
        <v>99.997689036790547</v>
      </c>
    </row>
    <row r="688" spans="1:9" ht="63.75" customHeight="1">
      <c r="A688" s="25" t="s">
        <v>215</v>
      </c>
      <c r="B688" s="60"/>
      <c r="C688" s="60" t="s">
        <v>312</v>
      </c>
      <c r="D688" s="60">
        <v>12</v>
      </c>
      <c r="E688" s="27" t="s">
        <v>288</v>
      </c>
      <c r="F688" s="60"/>
      <c r="G688" s="23">
        <f>SUM(G689,G692)</f>
        <v>540.9</v>
      </c>
      <c r="H688" s="23">
        <f>SUM(H689,H692)</f>
        <v>540.88750000000005</v>
      </c>
      <c r="I688" s="76">
        <f t="shared" si="75"/>
        <v>99.997689036790547</v>
      </c>
    </row>
    <row r="689" spans="1:9" ht="63" customHeight="1">
      <c r="A689" s="25" t="s">
        <v>212</v>
      </c>
      <c r="B689" s="60"/>
      <c r="C689" s="60" t="s">
        <v>312</v>
      </c>
      <c r="D689" s="60">
        <v>12</v>
      </c>
      <c r="E689" s="27" t="s">
        <v>515</v>
      </c>
      <c r="F689" s="60"/>
      <c r="G689" s="23">
        <f>SUM(G690)</f>
        <v>442.76</v>
      </c>
      <c r="H689" s="23">
        <f>SUM(H690)</f>
        <v>442.75150000000002</v>
      </c>
      <c r="I689" s="76">
        <f t="shared" si="75"/>
        <v>99.998080224049161</v>
      </c>
    </row>
    <row r="690" spans="1:9" ht="31.5">
      <c r="A690" s="25" t="s">
        <v>416</v>
      </c>
      <c r="B690" s="60"/>
      <c r="C690" s="60" t="s">
        <v>312</v>
      </c>
      <c r="D690" s="60">
        <v>12</v>
      </c>
      <c r="E690" s="27" t="s">
        <v>515</v>
      </c>
      <c r="F690" s="60">
        <v>200</v>
      </c>
      <c r="G690" s="23">
        <f>SUM(G691)</f>
        <v>442.76</v>
      </c>
      <c r="H690" s="23">
        <f>SUM(H691)</f>
        <v>442.75150000000002</v>
      </c>
      <c r="I690" s="76">
        <f t="shared" si="75"/>
        <v>99.998080224049161</v>
      </c>
    </row>
    <row r="691" spans="1:9" ht="31.5">
      <c r="A691" s="25" t="s">
        <v>313</v>
      </c>
      <c r="B691" s="60"/>
      <c r="C691" s="60" t="s">
        <v>312</v>
      </c>
      <c r="D691" s="60">
        <v>12</v>
      </c>
      <c r="E691" s="27" t="s">
        <v>515</v>
      </c>
      <c r="F691" s="60">
        <v>240</v>
      </c>
      <c r="G691" s="23">
        <v>442.76</v>
      </c>
      <c r="H691" s="23">
        <v>442.75150000000002</v>
      </c>
      <c r="I691" s="76">
        <f t="shared" si="75"/>
        <v>99.998080224049161</v>
      </c>
    </row>
    <row r="692" spans="1:9" ht="63.75" customHeight="1">
      <c r="A692" s="25" t="s">
        <v>213</v>
      </c>
      <c r="B692" s="60"/>
      <c r="C692" s="60" t="s">
        <v>312</v>
      </c>
      <c r="D692" s="60">
        <v>12</v>
      </c>
      <c r="E692" s="27" t="s">
        <v>516</v>
      </c>
      <c r="F692" s="26"/>
      <c r="G692" s="23">
        <f>SUM(G693)</f>
        <v>98.14</v>
      </c>
      <c r="H692" s="23">
        <f>SUM(H693)</f>
        <v>98.135999999999996</v>
      </c>
      <c r="I692" s="76">
        <f t="shared" si="75"/>
        <v>99.995924189932737</v>
      </c>
    </row>
    <row r="693" spans="1:9" ht="31.5">
      <c r="A693" s="25" t="s">
        <v>416</v>
      </c>
      <c r="B693" s="60"/>
      <c r="C693" s="60" t="s">
        <v>312</v>
      </c>
      <c r="D693" s="60">
        <v>12</v>
      </c>
      <c r="E693" s="27" t="s">
        <v>516</v>
      </c>
      <c r="F693" s="60">
        <v>200</v>
      </c>
      <c r="G693" s="23">
        <f>SUM(G694)</f>
        <v>98.14</v>
      </c>
      <c r="H693" s="23">
        <f>SUM(H694)</f>
        <v>98.135999999999996</v>
      </c>
      <c r="I693" s="76">
        <f t="shared" si="75"/>
        <v>99.995924189932737</v>
      </c>
    </row>
    <row r="694" spans="1:9" ht="31.5">
      <c r="A694" s="25" t="s">
        <v>313</v>
      </c>
      <c r="B694" s="60"/>
      <c r="C694" s="60" t="s">
        <v>312</v>
      </c>
      <c r="D694" s="60">
        <v>12</v>
      </c>
      <c r="E694" s="27" t="s">
        <v>516</v>
      </c>
      <c r="F694" s="60">
        <v>240</v>
      </c>
      <c r="G694" s="23">
        <v>98.14</v>
      </c>
      <c r="H694" s="23">
        <v>98.135999999999996</v>
      </c>
      <c r="I694" s="76">
        <f t="shared" si="75"/>
        <v>99.995924189932737</v>
      </c>
    </row>
    <row r="695" spans="1:9" ht="15.75">
      <c r="A695" s="25" t="s">
        <v>346</v>
      </c>
      <c r="B695" s="60"/>
      <c r="C695" s="60" t="s">
        <v>347</v>
      </c>
      <c r="D695" s="60"/>
      <c r="E695" s="63"/>
      <c r="F695" s="63"/>
      <c r="G695" s="23">
        <f t="shared" ref="G695:H698" si="79">SUM(G696)</f>
        <v>23659.65</v>
      </c>
      <c r="H695" s="23">
        <f t="shared" si="79"/>
        <v>23659.648099999999</v>
      </c>
      <c r="I695" s="76">
        <f t="shared" si="75"/>
        <v>99.999991969450093</v>
      </c>
    </row>
    <row r="696" spans="1:9" ht="15.75">
      <c r="A696" s="29" t="s">
        <v>348</v>
      </c>
      <c r="B696" s="60"/>
      <c r="C696" s="60" t="s">
        <v>347</v>
      </c>
      <c r="D696" s="60" t="s">
        <v>306</v>
      </c>
      <c r="E696" s="63"/>
      <c r="F696" s="26"/>
      <c r="G696" s="23">
        <f t="shared" si="79"/>
        <v>23659.65</v>
      </c>
      <c r="H696" s="23">
        <f t="shared" si="79"/>
        <v>23659.648099999999</v>
      </c>
      <c r="I696" s="76">
        <f t="shared" si="75"/>
        <v>99.999991969450093</v>
      </c>
    </row>
    <row r="697" spans="1:9" ht="47.25">
      <c r="A697" s="25" t="s">
        <v>482</v>
      </c>
      <c r="B697" s="60"/>
      <c r="C697" s="60" t="s">
        <v>347</v>
      </c>
      <c r="D697" s="26" t="s">
        <v>306</v>
      </c>
      <c r="E697" s="26" t="s">
        <v>52</v>
      </c>
      <c r="F697" s="26"/>
      <c r="G697" s="23">
        <f t="shared" si="79"/>
        <v>23659.65</v>
      </c>
      <c r="H697" s="23">
        <f t="shared" si="79"/>
        <v>23659.648099999999</v>
      </c>
      <c r="I697" s="76">
        <f t="shared" si="75"/>
        <v>99.999991969450093</v>
      </c>
    </row>
    <row r="698" spans="1:9" ht="31.5">
      <c r="A698" s="25" t="s">
        <v>483</v>
      </c>
      <c r="B698" s="60"/>
      <c r="C698" s="60" t="s">
        <v>347</v>
      </c>
      <c r="D698" s="26" t="s">
        <v>306</v>
      </c>
      <c r="E698" s="27" t="s">
        <v>54</v>
      </c>
      <c r="F698" s="26"/>
      <c r="G698" s="23">
        <f t="shared" si="79"/>
        <v>23659.65</v>
      </c>
      <c r="H698" s="23">
        <f t="shared" si="79"/>
        <v>23659.648099999999</v>
      </c>
      <c r="I698" s="76">
        <f t="shared" si="75"/>
        <v>99.999991969450093</v>
      </c>
    </row>
    <row r="699" spans="1:9" ht="31.5">
      <c r="A699" s="35" t="s">
        <v>149</v>
      </c>
      <c r="B699" s="26"/>
      <c r="C699" s="26" t="s">
        <v>347</v>
      </c>
      <c r="D699" s="26" t="s">
        <v>306</v>
      </c>
      <c r="E699" s="27" t="s">
        <v>150</v>
      </c>
      <c r="F699" s="26"/>
      <c r="G699" s="23">
        <f>SUM(G700,)</f>
        <v>23659.65</v>
      </c>
      <c r="H699" s="23">
        <f>SUM(H700,)</f>
        <v>23659.648099999999</v>
      </c>
      <c r="I699" s="76">
        <f t="shared" si="75"/>
        <v>99.999991969450093</v>
      </c>
    </row>
    <row r="700" spans="1:9" ht="48" customHeight="1">
      <c r="A700" s="40" t="s">
        <v>13</v>
      </c>
      <c r="B700" s="26"/>
      <c r="C700" s="26" t="s">
        <v>347</v>
      </c>
      <c r="D700" s="26" t="s">
        <v>306</v>
      </c>
      <c r="E700" s="27" t="s">
        <v>151</v>
      </c>
      <c r="F700" s="26"/>
      <c r="G700" s="23">
        <f>SUM(G701)</f>
        <v>23659.65</v>
      </c>
      <c r="H700" s="23">
        <f>SUM(H701)</f>
        <v>23659.648099999999</v>
      </c>
      <c r="I700" s="76">
        <f t="shared" si="75"/>
        <v>99.999991969450093</v>
      </c>
    </row>
    <row r="701" spans="1:9" ht="31.5">
      <c r="A701" s="25" t="s">
        <v>416</v>
      </c>
      <c r="B701" s="26"/>
      <c r="C701" s="26" t="s">
        <v>347</v>
      </c>
      <c r="D701" s="26" t="s">
        <v>306</v>
      </c>
      <c r="E701" s="27" t="s">
        <v>151</v>
      </c>
      <c r="F701" s="60">
        <v>200</v>
      </c>
      <c r="G701" s="23">
        <f>SUM(G702)</f>
        <v>23659.65</v>
      </c>
      <c r="H701" s="23">
        <f>SUM(H702)</f>
        <v>23659.648099999999</v>
      </c>
      <c r="I701" s="76">
        <f t="shared" si="75"/>
        <v>99.999991969450093</v>
      </c>
    </row>
    <row r="702" spans="1:9" ht="31.5">
      <c r="A702" s="25" t="s">
        <v>313</v>
      </c>
      <c r="B702" s="26"/>
      <c r="C702" s="26" t="s">
        <v>347</v>
      </c>
      <c r="D702" s="26" t="s">
        <v>306</v>
      </c>
      <c r="E702" s="27" t="s">
        <v>151</v>
      </c>
      <c r="F702" s="60">
        <v>240</v>
      </c>
      <c r="G702" s="23">
        <v>23659.65</v>
      </c>
      <c r="H702" s="23">
        <v>23659.648099999999</v>
      </c>
      <c r="I702" s="76">
        <f t="shared" si="75"/>
        <v>99.999991969450093</v>
      </c>
    </row>
    <row r="703" spans="1:9" ht="18" customHeight="1">
      <c r="A703" s="25"/>
      <c r="B703" s="60"/>
      <c r="C703" s="60"/>
      <c r="D703" s="44"/>
      <c r="E703" s="60"/>
      <c r="F703" s="41"/>
      <c r="G703" s="57"/>
      <c r="H703" s="57"/>
      <c r="I703" s="71"/>
    </row>
    <row r="704" spans="1:9" ht="19.5" customHeight="1">
      <c r="A704" s="21" t="s">
        <v>466</v>
      </c>
      <c r="B704" s="58" t="s">
        <v>386</v>
      </c>
      <c r="C704" s="72"/>
      <c r="D704" s="72"/>
      <c r="E704" s="72"/>
      <c r="F704" s="72"/>
      <c r="G704" s="22">
        <f>SUM(G706,G1055)</f>
        <v>1573393.0999999999</v>
      </c>
      <c r="H704" s="22">
        <f>SUM(H706,H1055)</f>
        <v>1542622.3352600003</v>
      </c>
      <c r="I704" s="71">
        <f t="shared" si="75"/>
        <v>98.044305346197376</v>
      </c>
    </row>
    <row r="705" spans="1:9" ht="17.25" customHeight="1">
      <c r="A705" s="21"/>
      <c r="B705" s="60"/>
      <c r="C705" s="43"/>
      <c r="D705" s="43"/>
      <c r="E705" s="43"/>
      <c r="F705" s="43"/>
      <c r="G705" s="23"/>
      <c r="H705" s="23"/>
      <c r="I705" s="71"/>
    </row>
    <row r="706" spans="1:9" ht="15.75">
      <c r="A706" s="25" t="s">
        <v>355</v>
      </c>
      <c r="B706" s="66"/>
      <c r="C706" s="66" t="s">
        <v>356</v>
      </c>
      <c r="D706" s="63"/>
      <c r="E706" s="63"/>
      <c r="F706" s="63"/>
      <c r="G706" s="23">
        <f>SUM(G707,G787,G932,G985,G1004)</f>
        <v>1547950.0999999999</v>
      </c>
      <c r="H706" s="23">
        <f>SUM(H707,H787,H932,H985,H1004)</f>
        <v>1519539.2185700003</v>
      </c>
      <c r="I706" s="76">
        <f t="shared" si="75"/>
        <v>98.164612578273704</v>
      </c>
    </row>
    <row r="707" spans="1:9" ht="15.75">
      <c r="A707" s="29" t="s">
        <v>357</v>
      </c>
      <c r="B707" s="60"/>
      <c r="C707" s="60" t="s">
        <v>356</v>
      </c>
      <c r="D707" s="60" t="s">
        <v>306</v>
      </c>
      <c r="E707" s="63"/>
      <c r="F707" s="43"/>
      <c r="G707" s="23">
        <f>SUM(G708,G738)</f>
        <v>755102.5199999999</v>
      </c>
      <c r="H707" s="23">
        <f>SUM(H708,H738)</f>
        <v>735149.61505999998</v>
      </c>
      <c r="I707" s="76">
        <f t="shared" si="75"/>
        <v>97.357589941561855</v>
      </c>
    </row>
    <row r="708" spans="1:9" ht="31.5">
      <c r="A708" s="25" t="s">
        <v>424</v>
      </c>
      <c r="B708" s="60"/>
      <c r="C708" s="60" t="s">
        <v>356</v>
      </c>
      <c r="D708" s="65" t="s">
        <v>306</v>
      </c>
      <c r="E708" s="26" t="s">
        <v>37</v>
      </c>
      <c r="F708" s="60"/>
      <c r="G708" s="23">
        <f>SUM(G709,G730)</f>
        <v>23931.600000000002</v>
      </c>
      <c r="H708" s="23">
        <f>SUM(H709,H730)</f>
        <v>23405.92699</v>
      </c>
      <c r="I708" s="76">
        <f t="shared" si="75"/>
        <v>97.803435583078439</v>
      </c>
    </row>
    <row r="709" spans="1:9" ht="32.25" customHeight="1">
      <c r="A709" s="25" t="s">
        <v>443</v>
      </c>
      <c r="B709" s="60"/>
      <c r="C709" s="60" t="s">
        <v>356</v>
      </c>
      <c r="D709" s="65" t="s">
        <v>306</v>
      </c>
      <c r="E709" s="27" t="s">
        <v>38</v>
      </c>
      <c r="F709" s="60"/>
      <c r="G709" s="23">
        <f>SUM(G710,G717)</f>
        <v>19839.400000000001</v>
      </c>
      <c r="H709" s="23">
        <f>SUM(H710,H717)</f>
        <v>19463.445400000001</v>
      </c>
      <c r="I709" s="76">
        <f t="shared" si="75"/>
        <v>98.105010232164275</v>
      </c>
    </row>
    <row r="710" spans="1:9" ht="48" customHeight="1">
      <c r="A710" s="25" t="s">
        <v>82</v>
      </c>
      <c r="B710" s="60"/>
      <c r="C710" s="60" t="s">
        <v>356</v>
      </c>
      <c r="D710" s="65" t="s">
        <v>306</v>
      </c>
      <c r="E710" s="27" t="s">
        <v>83</v>
      </c>
      <c r="F710" s="60"/>
      <c r="G710" s="23">
        <f>SUM(G711)</f>
        <v>18017.900000000001</v>
      </c>
      <c r="H710" s="23">
        <f>SUM(H711)</f>
        <v>17702.059000000001</v>
      </c>
      <c r="I710" s="76">
        <f t="shared" si="75"/>
        <v>98.247070968314844</v>
      </c>
    </row>
    <row r="711" spans="1:9" ht="63">
      <c r="A711" s="33" t="s">
        <v>488</v>
      </c>
      <c r="B711" s="60"/>
      <c r="C711" s="60" t="s">
        <v>356</v>
      </c>
      <c r="D711" s="65" t="s">
        <v>306</v>
      </c>
      <c r="E711" s="27" t="s">
        <v>88</v>
      </c>
      <c r="F711" s="60"/>
      <c r="G711" s="23">
        <f>SUM(G712)</f>
        <v>18017.900000000001</v>
      </c>
      <c r="H711" s="23">
        <f>SUM(H712)</f>
        <v>17702.059000000001</v>
      </c>
      <c r="I711" s="76">
        <f t="shared" si="75"/>
        <v>98.247070968314844</v>
      </c>
    </row>
    <row r="712" spans="1:9" ht="31.5">
      <c r="A712" s="35" t="s">
        <v>319</v>
      </c>
      <c r="B712" s="65"/>
      <c r="C712" s="65" t="s">
        <v>356</v>
      </c>
      <c r="D712" s="65" t="s">
        <v>306</v>
      </c>
      <c r="E712" s="27" t="s">
        <v>88</v>
      </c>
      <c r="F712" s="65">
        <v>600</v>
      </c>
      <c r="G712" s="23">
        <f>SUM(G713,G715)</f>
        <v>18017.900000000001</v>
      </c>
      <c r="H712" s="23">
        <f>SUM(H713,H715)</f>
        <v>17702.059000000001</v>
      </c>
      <c r="I712" s="76">
        <f t="shared" si="75"/>
        <v>98.247070968314844</v>
      </c>
    </row>
    <row r="713" spans="1:9" ht="15.75">
      <c r="A713" s="35" t="s">
        <v>320</v>
      </c>
      <c r="B713" s="65"/>
      <c r="C713" s="65" t="s">
        <v>356</v>
      </c>
      <c r="D713" s="65" t="s">
        <v>306</v>
      </c>
      <c r="E713" s="27" t="s">
        <v>88</v>
      </c>
      <c r="F713" s="65">
        <v>610</v>
      </c>
      <c r="G713" s="23">
        <f>SUM(G714)</f>
        <v>5427</v>
      </c>
      <c r="H713" s="23">
        <f>SUM(H714)</f>
        <v>5308.8</v>
      </c>
      <c r="I713" s="76">
        <f t="shared" si="75"/>
        <v>97.822001105583197</v>
      </c>
    </row>
    <row r="714" spans="1:9" ht="18.75" customHeight="1">
      <c r="A714" s="35" t="s">
        <v>323</v>
      </c>
      <c r="B714" s="60"/>
      <c r="C714" s="65" t="s">
        <v>356</v>
      </c>
      <c r="D714" s="65" t="s">
        <v>306</v>
      </c>
      <c r="E714" s="27" t="s">
        <v>88</v>
      </c>
      <c r="F714" s="65">
        <v>612</v>
      </c>
      <c r="G714" s="23">
        <v>5427</v>
      </c>
      <c r="H714" s="23">
        <v>5308.8</v>
      </c>
      <c r="I714" s="76">
        <f t="shared" si="75"/>
        <v>97.822001105583197</v>
      </c>
    </row>
    <row r="715" spans="1:9" ht="15.75">
      <c r="A715" s="35" t="s">
        <v>387</v>
      </c>
      <c r="B715" s="65"/>
      <c r="C715" s="65" t="s">
        <v>356</v>
      </c>
      <c r="D715" s="65" t="s">
        <v>306</v>
      </c>
      <c r="E715" s="27" t="s">
        <v>88</v>
      </c>
      <c r="F715" s="65">
        <v>620</v>
      </c>
      <c r="G715" s="23">
        <f>SUM(G716)</f>
        <v>12590.9</v>
      </c>
      <c r="H715" s="23">
        <f>SUM(H716)</f>
        <v>12393.259</v>
      </c>
      <c r="I715" s="76">
        <f t="shared" si="75"/>
        <v>98.430286953275782</v>
      </c>
    </row>
    <row r="716" spans="1:9" ht="18" customHeight="1">
      <c r="A716" s="35" t="s">
        <v>389</v>
      </c>
      <c r="B716" s="60"/>
      <c r="C716" s="60" t="s">
        <v>356</v>
      </c>
      <c r="D716" s="65" t="s">
        <v>306</v>
      </c>
      <c r="E716" s="27" t="s">
        <v>88</v>
      </c>
      <c r="F716" s="65">
        <v>622</v>
      </c>
      <c r="G716" s="23">
        <v>12590.9</v>
      </c>
      <c r="H716" s="23">
        <v>12393.259</v>
      </c>
      <c r="I716" s="76">
        <f t="shared" ref="I716:I779" si="80">SUM(H716/G716*100)</f>
        <v>98.430286953275782</v>
      </c>
    </row>
    <row r="717" spans="1:9" ht="63">
      <c r="A717" s="35" t="s">
        <v>236</v>
      </c>
      <c r="B717" s="65"/>
      <c r="C717" s="65" t="s">
        <v>356</v>
      </c>
      <c r="D717" s="65" t="s">
        <v>306</v>
      </c>
      <c r="E717" s="27" t="s">
        <v>84</v>
      </c>
      <c r="F717" s="65"/>
      <c r="G717" s="23">
        <f>SUM(G718,G724)</f>
        <v>1821.5</v>
      </c>
      <c r="H717" s="23">
        <f>SUM(H718,H724)</f>
        <v>1761.3863999999999</v>
      </c>
      <c r="I717" s="76">
        <f t="shared" si="80"/>
        <v>96.699774910787809</v>
      </c>
    </row>
    <row r="718" spans="1:9" ht="47.25">
      <c r="A718" s="35" t="s">
        <v>85</v>
      </c>
      <c r="B718" s="65"/>
      <c r="C718" s="65" t="s">
        <v>356</v>
      </c>
      <c r="D718" s="65" t="s">
        <v>306</v>
      </c>
      <c r="E718" s="27" t="s">
        <v>207</v>
      </c>
      <c r="F718" s="65"/>
      <c r="G718" s="23">
        <f>SUM(G719)</f>
        <v>572.20000000000005</v>
      </c>
      <c r="H718" s="23">
        <f>SUM(H719)</f>
        <v>569.88639999999998</v>
      </c>
      <c r="I718" s="76">
        <f t="shared" si="80"/>
        <v>99.595665851101003</v>
      </c>
    </row>
    <row r="719" spans="1:9" ht="31.5">
      <c r="A719" s="35" t="s">
        <v>319</v>
      </c>
      <c r="B719" s="65"/>
      <c r="C719" s="65" t="s">
        <v>356</v>
      </c>
      <c r="D719" s="65" t="s">
        <v>306</v>
      </c>
      <c r="E719" s="27" t="s">
        <v>207</v>
      </c>
      <c r="F719" s="65">
        <v>600</v>
      </c>
      <c r="G719" s="23">
        <f>SUM(G720,G722)</f>
        <v>572.20000000000005</v>
      </c>
      <c r="H719" s="23">
        <f>SUM(H720,H722)</f>
        <v>569.88639999999998</v>
      </c>
      <c r="I719" s="76">
        <f t="shared" si="80"/>
        <v>99.595665851101003</v>
      </c>
    </row>
    <row r="720" spans="1:9" ht="15.75">
      <c r="A720" s="35" t="s">
        <v>320</v>
      </c>
      <c r="B720" s="65"/>
      <c r="C720" s="65" t="s">
        <v>356</v>
      </c>
      <c r="D720" s="65" t="s">
        <v>306</v>
      </c>
      <c r="E720" s="27" t="s">
        <v>207</v>
      </c>
      <c r="F720" s="65">
        <v>610</v>
      </c>
      <c r="G720" s="23">
        <f>SUM(G721)</f>
        <v>168</v>
      </c>
      <c r="H720" s="23">
        <f>SUM(H721)</f>
        <v>168</v>
      </c>
      <c r="I720" s="76">
        <f t="shared" si="80"/>
        <v>100</v>
      </c>
    </row>
    <row r="721" spans="1:9" ht="18.75" customHeight="1">
      <c r="A721" s="35" t="s">
        <v>323</v>
      </c>
      <c r="B721" s="60"/>
      <c r="C721" s="65" t="s">
        <v>356</v>
      </c>
      <c r="D721" s="65" t="s">
        <v>306</v>
      </c>
      <c r="E721" s="27" t="s">
        <v>207</v>
      </c>
      <c r="F721" s="65">
        <v>612</v>
      </c>
      <c r="G721" s="23">
        <v>168</v>
      </c>
      <c r="H721" s="23">
        <v>168</v>
      </c>
      <c r="I721" s="76">
        <f t="shared" si="80"/>
        <v>100</v>
      </c>
    </row>
    <row r="722" spans="1:9" ht="15.75">
      <c r="A722" s="35" t="s">
        <v>387</v>
      </c>
      <c r="B722" s="65"/>
      <c r="C722" s="65" t="s">
        <v>356</v>
      </c>
      <c r="D722" s="65" t="s">
        <v>306</v>
      </c>
      <c r="E722" s="27" t="s">
        <v>207</v>
      </c>
      <c r="F722" s="65">
        <v>620</v>
      </c>
      <c r="G722" s="23">
        <f>SUM(G723)</f>
        <v>404.2</v>
      </c>
      <c r="H722" s="23">
        <f>SUM(H723)</f>
        <v>401.88639999999998</v>
      </c>
      <c r="I722" s="76">
        <f t="shared" si="80"/>
        <v>99.427610094012863</v>
      </c>
    </row>
    <row r="723" spans="1:9" ht="16.5" customHeight="1">
      <c r="A723" s="35" t="s">
        <v>389</v>
      </c>
      <c r="B723" s="60"/>
      <c r="C723" s="60" t="s">
        <v>356</v>
      </c>
      <c r="D723" s="65" t="s">
        <v>306</v>
      </c>
      <c r="E723" s="27" t="s">
        <v>207</v>
      </c>
      <c r="F723" s="65">
        <v>622</v>
      </c>
      <c r="G723" s="23">
        <v>404.2</v>
      </c>
      <c r="H723" s="23">
        <v>401.88639999999998</v>
      </c>
      <c r="I723" s="76">
        <f t="shared" si="80"/>
        <v>99.427610094012863</v>
      </c>
    </row>
    <row r="724" spans="1:9" ht="31.5">
      <c r="A724" s="35" t="s">
        <v>86</v>
      </c>
      <c r="B724" s="60"/>
      <c r="C724" s="60" t="s">
        <v>356</v>
      </c>
      <c r="D724" s="65" t="s">
        <v>306</v>
      </c>
      <c r="E724" s="27" t="s">
        <v>90</v>
      </c>
      <c r="F724" s="65"/>
      <c r="G724" s="23">
        <f>SUM(G725)</f>
        <v>1249.3</v>
      </c>
      <c r="H724" s="23">
        <f>SUM(H725)</f>
        <v>1191.5</v>
      </c>
      <c r="I724" s="76">
        <f t="shared" si="80"/>
        <v>95.373409109101104</v>
      </c>
    </row>
    <row r="725" spans="1:9" ht="31.5">
      <c r="A725" s="35" t="s">
        <v>319</v>
      </c>
      <c r="B725" s="65"/>
      <c r="C725" s="65" t="s">
        <v>356</v>
      </c>
      <c r="D725" s="65" t="s">
        <v>306</v>
      </c>
      <c r="E725" s="27" t="s">
        <v>90</v>
      </c>
      <c r="F725" s="65">
        <v>600</v>
      </c>
      <c r="G725" s="23">
        <f>SUM(G726,G728)</f>
        <v>1249.3</v>
      </c>
      <c r="H725" s="23">
        <f>SUM(H726,H728)</f>
        <v>1191.5</v>
      </c>
      <c r="I725" s="76">
        <f t="shared" si="80"/>
        <v>95.373409109101104</v>
      </c>
    </row>
    <row r="726" spans="1:9" ht="15.75">
      <c r="A726" s="35" t="s">
        <v>320</v>
      </c>
      <c r="B726" s="65"/>
      <c r="C726" s="65" t="s">
        <v>356</v>
      </c>
      <c r="D726" s="65" t="s">
        <v>306</v>
      </c>
      <c r="E726" s="27" t="s">
        <v>90</v>
      </c>
      <c r="F726" s="65">
        <v>610</v>
      </c>
      <c r="G726" s="23">
        <f>SUM(G727)</f>
        <v>342</v>
      </c>
      <c r="H726" s="23">
        <f>SUM(H727)</f>
        <v>342</v>
      </c>
      <c r="I726" s="76">
        <f t="shared" si="80"/>
        <v>100</v>
      </c>
    </row>
    <row r="727" spans="1:9" ht="17.25" customHeight="1">
      <c r="A727" s="35" t="s">
        <v>323</v>
      </c>
      <c r="B727" s="60"/>
      <c r="C727" s="65" t="s">
        <v>356</v>
      </c>
      <c r="D727" s="65" t="s">
        <v>306</v>
      </c>
      <c r="E727" s="27" t="s">
        <v>90</v>
      </c>
      <c r="F727" s="65">
        <v>612</v>
      </c>
      <c r="G727" s="23">
        <v>342</v>
      </c>
      <c r="H727" s="23">
        <v>342</v>
      </c>
      <c r="I727" s="76">
        <f t="shared" si="80"/>
        <v>100</v>
      </c>
    </row>
    <row r="728" spans="1:9" ht="15.75">
      <c r="A728" s="35" t="s">
        <v>387</v>
      </c>
      <c r="B728" s="65"/>
      <c r="C728" s="65" t="s">
        <v>356</v>
      </c>
      <c r="D728" s="65" t="s">
        <v>306</v>
      </c>
      <c r="E728" s="27" t="s">
        <v>90</v>
      </c>
      <c r="F728" s="65">
        <v>620</v>
      </c>
      <c r="G728" s="23">
        <f>SUM(G729)</f>
        <v>907.3</v>
      </c>
      <c r="H728" s="23">
        <f>SUM(H729)</f>
        <v>849.5</v>
      </c>
      <c r="I728" s="76">
        <f t="shared" si="80"/>
        <v>93.629450016532573</v>
      </c>
    </row>
    <row r="729" spans="1:9" ht="16.5" customHeight="1">
      <c r="A729" s="35" t="s">
        <v>389</v>
      </c>
      <c r="B729" s="60"/>
      <c r="C729" s="60" t="s">
        <v>356</v>
      </c>
      <c r="D729" s="65" t="s">
        <v>306</v>
      </c>
      <c r="E729" s="27" t="s">
        <v>90</v>
      </c>
      <c r="F729" s="65">
        <v>622</v>
      </c>
      <c r="G729" s="23">
        <v>907.3</v>
      </c>
      <c r="H729" s="23">
        <v>849.5</v>
      </c>
      <c r="I729" s="76">
        <f t="shared" si="80"/>
        <v>93.629450016532573</v>
      </c>
    </row>
    <row r="730" spans="1:9" ht="31.5">
      <c r="A730" s="25" t="s">
        <v>451</v>
      </c>
      <c r="B730" s="65"/>
      <c r="C730" s="65" t="s">
        <v>356</v>
      </c>
      <c r="D730" s="65" t="s">
        <v>306</v>
      </c>
      <c r="E730" s="26" t="s">
        <v>41</v>
      </c>
      <c r="F730" s="60"/>
      <c r="G730" s="23">
        <f t="shared" ref="G730:H732" si="81">SUM(G731)</f>
        <v>4092.2</v>
      </c>
      <c r="H730" s="23">
        <f t="shared" si="81"/>
        <v>3942.4815900000003</v>
      </c>
      <c r="I730" s="76">
        <f t="shared" si="80"/>
        <v>96.341371145105342</v>
      </c>
    </row>
    <row r="731" spans="1:9" ht="30.75" customHeight="1">
      <c r="A731" s="35" t="s">
        <v>644</v>
      </c>
      <c r="B731" s="65"/>
      <c r="C731" s="65" t="s">
        <v>356</v>
      </c>
      <c r="D731" s="65" t="s">
        <v>306</v>
      </c>
      <c r="E731" s="26" t="s">
        <v>645</v>
      </c>
      <c r="F731" s="60"/>
      <c r="G731" s="23">
        <f t="shared" si="81"/>
        <v>4092.2</v>
      </c>
      <c r="H731" s="23">
        <f t="shared" si="81"/>
        <v>3942.4815900000003</v>
      </c>
      <c r="I731" s="76">
        <f t="shared" si="80"/>
        <v>96.341371145105342</v>
      </c>
    </row>
    <row r="732" spans="1:9" ht="31.5">
      <c r="A732" s="35" t="s">
        <v>646</v>
      </c>
      <c r="B732" s="26"/>
      <c r="C732" s="65" t="s">
        <v>356</v>
      </c>
      <c r="D732" s="65" t="s">
        <v>306</v>
      </c>
      <c r="E732" s="26" t="s">
        <v>647</v>
      </c>
      <c r="F732" s="60"/>
      <c r="G732" s="23">
        <f t="shared" si="81"/>
        <v>4092.2</v>
      </c>
      <c r="H732" s="23">
        <f t="shared" si="81"/>
        <v>3942.4815900000003</v>
      </c>
      <c r="I732" s="76">
        <f t="shared" si="80"/>
        <v>96.341371145105342</v>
      </c>
    </row>
    <row r="733" spans="1:9" ht="31.5">
      <c r="A733" s="35" t="s">
        <v>319</v>
      </c>
      <c r="B733" s="60"/>
      <c r="C733" s="60" t="s">
        <v>356</v>
      </c>
      <c r="D733" s="65" t="s">
        <v>306</v>
      </c>
      <c r="E733" s="26" t="s">
        <v>647</v>
      </c>
      <c r="F733" s="66">
        <v>600</v>
      </c>
      <c r="G733" s="23">
        <f>SUM(G734,G736)</f>
        <v>4092.2</v>
      </c>
      <c r="H733" s="23">
        <f>SUM(H734,H736)</f>
        <v>3942.4815900000003</v>
      </c>
      <c r="I733" s="76">
        <f t="shared" si="80"/>
        <v>96.341371145105342</v>
      </c>
    </row>
    <row r="734" spans="1:9" ht="15.75">
      <c r="A734" s="35" t="s">
        <v>320</v>
      </c>
      <c r="B734" s="60"/>
      <c r="C734" s="60" t="s">
        <v>356</v>
      </c>
      <c r="D734" s="65" t="s">
        <v>306</v>
      </c>
      <c r="E734" s="26" t="s">
        <v>647</v>
      </c>
      <c r="F734" s="65">
        <v>610</v>
      </c>
      <c r="G734" s="23">
        <f>SUM(G735)</f>
        <v>1176.7</v>
      </c>
      <c r="H734" s="23">
        <f>SUM(H735)</f>
        <v>1150.8616</v>
      </c>
      <c r="I734" s="76">
        <f t="shared" si="80"/>
        <v>97.804164187983332</v>
      </c>
    </row>
    <row r="735" spans="1:9" ht="18" customHeight="1">
      <c r="A735" s="35" t="s">
        <v>323</v>
      </c>
      <c r="B735" s="60"/>
      <c r="C735" s="65" t="s">
        <v>356</v>
      </c>
      <c r="D735" s="65" t="s">
        <v>306</v>
      </c>
      <c r="E735" s="26" t="s">
        <v>647</v>
      </c>
      <c r="F735" s="65">
        <v>612</v>
      </c>
      <c r="G735" s="23">
        <v>1176.7</v>
      </c>
      <c r="H735" s="23">
        <v>1150.8616</v>
      </c>
      <c r="I735" s="76">
        <f t="shared" si="80"/>
        <v>97.804164187983332</v>
      </c>
    </row>
    <row r="736" spans="1:9" ht="15.75">
      <c r="A736" s="35" t="s">
        <v>387</v>
      </c>
      <c r="B736" s="65"/>
      <c r="C736" s="65" t="s">
        <v>356</v>
      </c>
      <c r="D736" s="65" t="s">
        <v>306</v>
      </c>
      <c r="E736" s="26" t="s">
        <v>647</v>
      </c>
      <c r="F736" s="65">
        <v>620</v>
      </c>
      <c r="G736" s="23">
        <f>SUM(G737)</f>
        <v>2915.5</v>
      </c>
      <c r="H736" s="23">
        <f>SUM(H737)</f>
        <v>2791.6199900000001</v>
      </c>
      <c r="I736" s="76">
        <f t="shared" si="80"/>
        <v>95.750985765734882</v>
      </c>
    </row>
    <row r="737" spans="1:9" ht="17.25" customHeight="1">
      <c r="A737" s="35" t="s">
        <v>389</v>
      </c>
      <c r="B737" s="60"/>
      <c r="C737" s="60" t="s">
        <v>356</v>
      </c>
      <c r="D737" s="65" t="s">
        <v>306</v>
      </c>
      <c r="E737" s="26" t="s">
        <v>647</v>
      </c>
      <c r="F737" s="65">
        <v>622</v>
      </c>
      <c r="G737" s="23">
        <v>2915.5</v>
      </c>
      <c r="H737" s="23">
        <v>2791.6199900000001</v>
      </c>
      <c r="I737" s="76">
        <f t="shared" si="80"/>
        <v>95.750985765734882</v>
      </c>
    </row>
    <row r="738" spans="1:9" ht="31.5">
      <c r="A738" s="25" t="s">
        <v>430</v>
      </c>
      <c r="B738" s="60"/>
      <c r="C738" s="60" t="s">
        <v>356</v>
      </c>
      <c r="D738" s="65" t="s">
        <v>306</v>
      </c>
      <c r="E738" s="26" t="s">
        <v>158</v>
      </c>
      <c r="F738" s="60"/>
      <c r="G738" s="23">
        <f>SUM(G739,)</f>
        <v>731170.91999999993</v>
      </c>
      <c r="H738" s="23">
        <f>SUM(H739,)</f>
        <v>711743.68807000003</v>
      </c>
      <c r="I738" s="76">
        <f t="shared" si="80"/>
        <v>97.342997184570763</v>
      </c>
    </row>
    <row r="739" spans="1:9" ht="15.75">
      <c r="A739" s="25" t="s">
        <v>7</v>
      </c>
      <c r="B739" s="60"/>
      <c r="C739" s="60" t="s">
        <v>356</v>
      </c>
      <c r="D739" s="65" t="s">
        <v>306</v>
      </c>
      <c r="E739" s="27" t="s">
        <v>159</v>
      </c>
      <c r="F739" s="60"/>
      <c r="G739" s="23">
        <f>SUM(G740,G751,G780)</f>
        <v>731170.91999999993</v>
      </c>
      <c r="H739" s="23">
        <f>SUM(H740,H751,H780)</f>
        <v>711743.68807000003</v>
      </c>
      <c r="I739" s="76">
        <f t="shared" si="80"/>
        <v>97.342997184570763</v>
      </c>
    </row>
    <row r="740" spans="1:9" ht="47.25">
      <c r="A740" s="25" t="s">
        <v>499</v>
      </c>
      <c r="B740" s="26"/>
      <c r="C740" s="26" t="s">
        <v>356</v>
      </c>
      <c r="D740" s="26" t="s">
        <v>306</v>
      </c>
      <c r="E740" s="27" t="s">
        <v>160</v>
      </c>
      <c r="F740" s="60"/>
      <c r="G740" s="23">
        <f>SUM(G741,G745,G748)</f>
        <v>29673</v>
      </c>
      <c r="H740" s="23">
        <f>SUM(H741,H745,H748)</f>
        <v>28792.207119999999</v>
      </c>
      <c r="I740" s="76">
        <f t="shared" si="80"/>
        <v>97.031668924611594</v>
      </c>
    </row>
    <row r="741" spans="1:9" ht="96" customHeight="1">
      <c r="A741" s="70" t="s">
        <v>16</v>
      </c>
      <c r="B741" s="66"/>
      <c r="C741" s="66" t="s">
        <v>356</v>
      </c>
      <c r="D741" s="65" t="s">
        <v>306</v>
      </c>
      <c r="E741" s="27" t="s">
        <v>270</v>
      </c>
      <c r="F741" s="60"/>
      <c r="G741" s="23">
        <f>SUM(G742)</f>
        <v>15453</v>
      </c>
      <c r="H741" s="23">
        <f>SUM(H742)</f>
        <v>14572.207119999999</v>
      </c>
      <c r="I741" s="76">
        <f t="shared" si="80"/>
        <v>94.300181971138286</v>
      </c>
    </row>
    <row r="742" spans="1:9" ht="31.5">
      <c r="A742" s="35" t="s">
        <v>319</v>
      </c>
      <c r="B742" s="60"/>
      <c r="C742" s="60" t="s">
        <v>356</v>
      </c>
      <c r="D742" s="60" t="s">
        <v>306</v>
      </c>
      <c r="E742" s="27" t="s">
        <v>270</v>
      </c>
      <c r="F742" s="65">
        <v>600</v>
      </c>
      <c r="G742" s="23">
        <f>SUM(G743)</f>
        <v>15453</v>
      </c>
      <c r="H742" s="23">
        <f>SUM(H743)</f>
        <v>14572.207119999999</v>
      </c>
      <c r="I742" s="76">
        <f t="shared" si="80"/>
        <v>94.300181971138286</v>
      </c>
    </row>
    <row r="743" spans="1:9" ht="31.5">
      <c r="A743" s="25" t="s">
        <v>415</v>
      </c>
      <c r="B743" s="65"/>
      <c r="C743" s="65" t="s">
        <v>356</v>
      </c>
      <c r="D743" s="65" t="s">
        <v>306</v>
      </c>
      <c r="E743" s="27" t="s">
        <v>270</v>
      </c>
      <c r="F743" s="65">
        <v>630</v>
      </c>
      <c r="G743" s="23">
        <v>15453</v>
      </c>
      <c r="H743" s="23">
        <v>14572.207119999999</v>
      </c>
      <c r="I743" s="76">
        <f t="shared" si="80"/>
        <v>94.300181971138286</v>
      </c>
    </row>
    <row r="744" spans="1:9" ht="15.75">
      <c r="A744" s="25" t="s">
        <v>316</v>
      </c>
      <c r="B744" s="65"/>
      <c r="C744" s="65" t="s">
        <v>356</v>
      </c>
      <c r="D744" s="65" t="s">
        <v>306</v>
      </c>
      <c r="E744" s="27" t="s">
        <v>270</v>
      </c>
      <c r="F744" s="65">
        <v>630</v>
      </c>
      <c r="G744" s="23">
        <v>15453</v>
      </c>
      <c r="H744" s="23">
        <v>14572.207119999999</v>
      </c>
      <c r="I744" s="76">
        <f t="shared" si="80"/>
        <v>94.300181971138286</v>
      </c>
    </row>
    <row r="745" spans="1:9" ht="63">
      <c r="A745" s="25" t="s">
        <v>252</v>
      </c>
      <c r="B745" s="60"/>
      <c r="C745" s="60" t="s">
        <v>356</v>
      </c>
      <c r="D745" s="60" t="s">
        <v>306</v>
      </c>
      <c r="E745" s="27" t="s">
        <v>271</v>
      </c>
      <c r="F745" s="65"/>
      <c r="G745" s="23">
        <f>SUM(G746)</f>
        <v>10665</v>
      </c>
      <c r="H745" s="23">
        <f>SUM(H746)</f>
        <v>10665</v>
      </c>
      <c r="I745" s="76">
        <f t="shared" si="80"/>
        <v>100</v>
      </c>
    </row>
    <row r="746" spans="1:9" ht="31.5">
      <c r="A746" s="35" t="s">
        <v>319</v>
      </c>
      <c r="B746" s="60"/>
      <c r="C746" s="60" t="s">
        <v>356</v>
      </c>
      <c r="D746" s="60" t="s">
        <v>306</v>
      </c>
      <c r="E746" s="27" t="s">
        <v>271</v>
      </c>
      <c r="F746" s="65">
        <v>600</v>
      </c>
      <c r="G746" s="23">
        <f>SUM(G747)</f>
        <v>10665</v>
      </c>
      <c r="H746" s="23">
        <f>SUM(H747)</f>
        <v>10665</v>
      </c>
      <c r="I746" s="76">
        <f t="shared" si="80"/>
        <v>100</v>
      </c>
    </row>
    <row r="747" spans="1:9" ht="31.5">
      <c r="A747" s="25" t="s">
        <v>415</v>
      </c>
      <c r="B747" s="65"/>
      <c r="C747" s="65" t="s">
        <v>356</v>
      </c>
      <c r="D747" s="65" t="s">
        <v>306</v>
      </c>
      <c r="E747" s="27" t="s">
        <v>271</v>
      </c>
      <c r="F747" s="65">
        <v>630</v>
      </c>
      <c r="G747" s="23">
        <v>10665</v>
      </c>
      <c r="H747" s="23">
        <v>10665</v>
      </c>
      <c r="I747" s="76">
        <f t="shared" si="80"/>
        <v>100</v>
      </c>
    </row>
    <row r="748" spans="1:9" s="14" customFormat="1" ht="78.75">
      <c r="A748" s="25" t="s">
        <v>714</v>
      </c>
      <c r="B748" s="66"/>
      <c r="C748" s="66" t="s">
        <v>356</v>
      </c>
      <c r="D748" s="65" t="s">
        <v>306</v>
      </c>
      <c r="E748" s="27" t="s">
        <v>713</v>
      </c>
      <c r="F748" s="60"/>
      <c r="G748" s="23">
        <f>SUM(G749)</f>
        <v>3555</v>
      </c>
      <c r="H748" s="23">
        <f>SUM(H749)</f>
        <v>3555</v>
      </c>
      <c r="I748" s="76">
        <f t="shared" si="80"/>
        <v>100</v>
      </c>
    </row>
    <row r="749" spans="1:9" s="14" customFormat="1" ht="31.5">
      <c r="A749" s="35" t="s">
        <v>319</v>
      </c>
      <c r="B749" s="65"/>
      <c r="C749" s="65" t="s">
        <v>356</v>
      </c>
      <c r="D749" s="65" t="s">
        <v>306</v>
      </c>
      <c r="E749" s="27" t="s">
        <v>713</v>
      </c>
      <c r="F749" s="65">
        <v>600</v>
      </c>
      <c r="G749" s="23">
        <f>SUM(G750,)</f>
        <v>3555</v>
      </c>
      <c r="H749" s="23">
        <f>SUM(H750,)</f>
        <v>3555</v>
      </c>
      <c r="I749" s="76">
        <f t="shared" si="80"/>
        <v>100</v>
      </c>
    </row>
    <row r="750" spans="1:9" s="14" customFormat="1" ht="31.5">
      <c r="A750" s="25" t="s">
        <v>415</v>
      </c>
      <c r="B750" s="65"/>
      <c r="C750" s="65" t="s">
        <v>356</v>
      </c>
      <c r="D750" s="65" t="s">
        <v>306</v>
      </c>
      <c r="E750" s="27" t="s">
        <v>713</v>
      </c>
      <c r="F750" s="65">
        <v>630</v>
      </c>
      <c r="G750" s="23">
        <v>3555</v>
      </c>
      <c r="H750" s="23">
        <v>3555</v>
      </c>
      <c r="I750" s="76">
        <f t="shared" si="80"/>
        <v>100</v>
      </c>
    </row>
    <row r="751" spans="1:9" ht="128.25" customHeight="1">
      <c r="A751" s="35" t="s">
        <v>128</v>
      </c>
      <c r="B751" s="65"/>
      <c r="C751" s="65" t="s">
        <v>356</v>
      </c>
      <c r="D751" s="65" t="s">
        <v>306</v>
      </c>
      <c r="E751" s="27" t="s">
        <v>162</v>
      </c>
      <c r="F751" s="65"/>
      <c r="G751" s="23">
        <f>SUM(G752,G760,G764,G772,G776)</f>
        <v>699763.23</v>
      </c>
      <c r="H751" s="23">
        <f>SUM(H752,H760,H764,H772,H776)</f>
        <v>681247.36499999999</v>
      </c>
      <c r="I751" s="76">
        <f t="shared" si="80"/>
        <v>97.353981431690826</v>
      </c>
    </row>
    <row r="752" spans="1:9" ht="33" customHeight="1">
      <c r="A752" s="24" t="s">
        <v>15</v>
      </c>
      <c r="B752" s="65"/>
      <c r="C752" s="65" t="s">
        <v>356</v>
      </c>
      <c r="D752" s="65" t="s">
        <v>306</v>
      </c>
      <c r="E752" s="27" t="s">
        <v>163</v>
      </c>
      <c r="F752" s="65"/>
      <c r="G752" s="23">
        <f>SUM(G753)</f>
        <v>215416.23</v>
      </c>
      <c r="H752" s="23">
        <f>SUM(H753)</f>
        <v>212090.66273000001</v>
      </c>
      <c r="I752" s="76">
        <f t="shared" si="80"/>
        <v>98.456213224973808</v>
      </c>
    </row>
    <row r="753" spans="1:9" ht="31.5">
      <c r="A753" s="35" t="s">
        <v>319</v>
      </c>
      <c r="B753" s="65"/>
      <c r="C753" s="65" t="s">
        <v>356</v>
      </c>
      <c r="D753" s="65" t="s">
        <v>306</v>
      </c>
      <c r="E753" s="27" t="s">
        <v>163</v>
      </c>
      <c r="F753" s="65">
        <v>600</v>
      </c>
      <c r="G753" s="23">
        <f>SUM(G754,G757,)</f>
        <v>215416.23</v>
      </c>
      <c r="H753" s="23">
        <f>SUM(H754,H757,)</f>
        <v>212090.66273000001</v>
      </c>
      <c r="I753" s="76">
        <f t="shared" si="80"/>
        <v>98.456213224973808</v>
      </c>
    </row>
    <row r="754" spans="1:9" ht="15.75">
      <c r="A754" s="35" t="s">
        <v>320</v>
      </c>
      <c r="B754" s="65"/>
      <c r="C754" s="65" t="s">
        <v>356</v>
      </c>
      <c r="D754" s="65" t="s">
        <v>306</v>
      </c>
      <c r="E754" s="27" t="s">
        <v>163</v>
      </c>
      <c r="F754" s="65">
        <v>610</v>
      </c>
      <c r="G754" s="23">
        <f>SUM(G755,G756)</f>
        <v>64520.04</v>
      </c>
      <c r="H754" s="23">
        <f>SUM(H755,H756)</f>
        <v>63781.974240000003</v>
      </c>
      <c r="I754" s="76">
        <f t="shared" si="80"/>
        <v>98.856067417193174</v>
      </c>
    </row>
    <row r="755" spans="1:9" ht="48" customHeight="1">
      <c r="A755" s="35" t="s">
        <v>321</v>
      </c>
      <c r="B755" s="65"/>
      <c r="C755" s="65" t="s">
        <v>356</v>
      </c>
      <c r="D755" s="65" t="s">
        <v>306</v>
      </c>
      <c r="E755" s="27" t="s">
        <v>163</v>
      </c>
      <c r="F755" s="65">
        <v>611</v>
      </c>
      <c r="G755" s="23">
        <v>55563.05</v>
      </c>
      <c r="H755" s="23">
        <v>54825.551590000003</v>
      </c>
      <c r="I755" s="76">
        <f t="shared" si="80"/>
        <v>98.672681917209374</v>
      </c>
    </row>
    <row r="756" spans="1:9" ht="15.75">
      <c r="A756" s="35" t="s">
        <v>323</v>
      </c>
      <c r="B756" s="60"/>
      <c r="C756" s="60" t="s">
        <v>356</v>
      </c>
      <c r="D756" s="65" t="s">
        <v>306</v>
      </c>
      <c r="E756" s="27" t="s">
        <v>163</v>
      </c>
      <c r="F756" s="65">
        <v>612</v>
      </c>
      <c r="G756" s="23">
        <v>8956.99</v>
      </c>
      <c r="H756" s="23">
        <v>8956.4226500000004</v>
      </c>
      <c r="I756" s="76">
        <f t="shared" si="80"/>
        <v>99.993665840868431</v>
      </c>
    </row>
    <row r="757" spans="1:9" ht="15.75">
      <c r="A757" s="35" t="s">
        <v>387</v>
      </c>
      <c r="B757" s="65"/>
      <c r="C757" s="65" t="s">
        <v>356</v>
      </c>
      <c r="D757" s="65" t="s">
        <v>306</v>
      </c>
      <c r="E757" s="27" t="s">
        <v>163</v>
      </c>
      <c r="F757" s="65">
        <v>620</v>
      </c>
      <c r="G757" s="23">
        <f>SUM(G758,G759)</f>
        <v>150896.19</v>
      </c>
      <c r="H757" s="23">
        <f>SUM(H758,H759)</f>
        <v>148308.68849</v>
      </c>
      <c r="I757" s="76">
        <f t="shared" si="80"/>
        <v>98.285243974682189</v>
      </c>
    </row>
    <row r="758" spans="1:9" ht="50.25" customHeight="1">
      <c r="A758" s="35" t="s">
        <v>388</v>
      </c>
      <c r="B758" s="65"/>
      <c r="C758" s="65" t="s">
        <v>356</v>
      </c>
      <c r="D758" s="65" t="s">
        <v>306</v>
      </c>
      <c r="E758" s="27" t="s">
        <v>163</v>
      </c>
      <c r="F758" s="65">
        <v>621</v>
      </c>
      <c r="G758" s="23">
        <v>134474.88</v>
      </c>
      <c r="H758" s="23">
        <v>131892.77836</v>
      </c>
      <c r="I758" s="76">
        <f t="shared" si="80"/>
        <v>98.079863213114592</v>
      </c>
    </row>
    <row r="759" spans="1:9" ht="15.75">
      <c r="A759" s="35" t="s">
        <v>389</v>
      </c>
      <c r="B759" s="60"/>
      <c r="C759" s="60" t="s">
        <v>356</v>
      </c>
      <c r="D759" s="65" t="s">
        <v>306</v>
      </c>
      <c r="E759" s="27" t="s">
        <v>163</v>
      </c>
      <c r="F759" s="65">
        <v>622</v>
      </c>
      <c r="G759" s="23">
        <v>16421.310000000001</v>
      </c>
      <c r="H759" s="23">
        <v>16415.91013</v>
      </c>
      <c r="I759" s="76">
        <f t="shared" si="80"/>
        <v>99.967116691664671</v>
      </c>
    </row>
    <row r="760" spans="1:9" s="14" customFormat="1" ht="31.5">
      <c r="A760" s="35" t="s">
        <v>681</v>
      </c>
      <c r="B760" s="60"/>
      <c r="C760" s="60" t="s">
        <v>356</v>
      </c>
      <c r="D760" s="65" t="s">
        <v>306</v>
      </c>
      <c r="E760" s="27" t="s">
        <v>682</v>
      </c>
      <c r="F760" s="65"/>
      <c r="G760" s="23">
        <f t="shared" ref="G760:H762" si="82">SUM(G761)</f>
        <v>2000</v>
      </c>
      <c r="H760" s="23">
        <f t="shared" si="82"/>
        <v>2000</v>
      </c>
      <c r="I760" s="76">
        <f t="shared" si="80"/>
        <v>100</v>
      </c>
    </row>
    <row r="761" spans="1:9" s="14" customFormat="1" ht="31.5">
      <c r="A761" s="35" t="s">
        <v>319</v>
      </c>
      <c r="B761" s="60"/>
      <c r="C761" s="60" t="s">
        <v>356</v>
      </c>
      <c r="D761" s="65" t="s">
        <v>306</v>
      </c>
      <c r="E761" s="27" t="s">
        <v>682</v>
      </c>
      <c r="F761" s="65">
        <v>600</v>
      </c>
      <c r="G761" s="23">
        <f t="shared" si="82"/>
        <v>2000</v>
      </c>
      <c r="H761" s="23">
        <f t="shared" si="82"/>
        <v>2000</v>
      </c>
      <c r="I761" s="76">
        <f t="shared" si="80"/>
        <v>100</v>
      </c>
    </row>
    <row r="762" spans="1:9" s="14" customFormat="1" ht="15.75">
      <c r="A762" s="35" t="s">
        <v>320</v>
      </c>
      <c r="B762" s="60"/>
      <c r="C762" s="60" t="s">
        <v>356</v>
      </c>
      <c r="D762" s="65" t="s">
        <v>306</v>
      </c>
      <c r="E762" s="27" t="s">
        <v>682</v>
      </c>
      <c r="F762" s="65">
        <v>610</v>
      </c>
      <c r="G762" s="23">
        <f t="shared" si="82"/>
        <v>2000</v>
      </c>
      <c r="H762" s="23">
        <f t="shared" si="82"/>
        <v>2000</v>
      </c>
      <c r="I762" s="76">
        <f t="shared" si="80"/>
        <v>100</v>
      </c>
    </row>
    <row r="763" spans="1:9" s="14" customFormat="1" ht="15.75">
      <c r="A763" s="35" t="s">
        <v>323</v>
      </c>
      <c r="B763" s="60"/>
      <c r="C763" s="60" t="s">
        <v>356</v>
      </c>
      <c r="D763" s="65" t="s">
        <v>306</v>
      </c>
      <c r="E763" s="27" t="s">
        <v>682</v>
      </c>
      <c r="F763" s="65">
        <v>612</v>
      </c>
      <c r="G763" s="23">
        <v>2000</v>
      </c>
      <c r="H763" s="23">
        <v>2000</v>
      </c>
      <c r="I763" s="76">
        <f t="shared" si="80"/>
        <v>100</v>
      </c>
    </row>
    <row r="764" spans="1:9" ht="114" customHeight="1">
      <c r="A764" s="35" t="s">
        <v>497</v>
      </c>
      <c r="B764" s="60"/>
      <c r="C764" s="60" t="s">
        <v>356</v>
      </c>
      <c r="D764" s="60" t="s">
        <v>306</v>
      </c>
      <c r="E764" s="27" t="s">
        <v>273</v>
      </c>
      <c r="F764" s="43"/>
      <c r="G764" s="23">
        <f>SUM(G765)</f>
        <v>481792</v>
      </c>
      <c r="H764" s="23">
        <f>SUM(H765)</f>
        <v>466601.70227000001</v>
      </c>
      <c r="I764" s="76">
        <f t="shared" si="80"/>
        <v>96.847125371529629</v>
      </c>
    </row>
    <row r="765" spans="1:9" ht="31.5">
      <c r="A765" s="35" t="s">
        <v>319</v>
      </c>
      <c r="B765" s="60"/>
      <c r="C765" s="60" t="s">
        <v>356</v>
      </c>
      <c r="D765" s="60" t="s">
        <v>306</v>
      </c>
      <c r="E765" s="27" t="s">
        <v>273</v>
      </c>
      <c r="F765" s="65">
        <v>600</v>
      </c>
      <c r="G765" s="23">
        <f>SUM(G766,G769)</f>
        <v>481792</v>
      </c>
      <c r="H765" s="23">
        <f>SUM(H766,H769)</f>
        <v>466601.70227000001</v>
      </c>
      <c r="I765" s="76">
        <f t="shared" si="80"/>
        <v>96.847125371529629</v>
      </c>
    </row>
    <row r="766" spans="1:9" ht="15.75">
      <c r="A766" s="35" t="s">
        <v>320</v>
      </c>
      <c r="B766" s="60"/>
      <c r="C766" s="60" t="s">
        <v>356</v>
      </c>
      <c r="D766" s="60" t="s">
        <v>306</v>
      </c>
      <c r="E766" s="27" t="s">
        <v>273</v>
      </c>
      <c r="F766" s="65">
        <v>610</v>
      </c>
      <c r="G766" s="23">
        <f>SUM(G767)</f>
        <v>143664.39000000001</v>
      </c>
      <c r="H766" s="23">
        <f>SUM(H767)</f>
        <v>143664.39000000001</v>
      </c>
      <c r="I766" s="76">
        <f t="shared" si="80"/>
        <v>100</v>
      </c>
    </row>
    <row r="767" spans="1:9" ht="48.75" customHeight="1">
      <c r="A767" s="35" t="s">
        <v>321</v>
      </c>
      <c r="B767" s="60"/>
      <c r="C767" s="60" t="s">
        <v>356</v>
      </c>
      <c r="D767" s="60" t="s">
        <v>306</v>
      </c>
      <c r="E767" s="27" t="s">
        <v>273</v>
      </c>
      <c r="F767" s="65">
        <v>611</v>
      </c>
      <c r="G767" s="23">
        <v>143664.39000000001</v>
      </c>
      <c r="H767" s="23">
        <v>143664.39000000001</v>
      </c>
      <c r="I767" s="76">
        <f t="shared" si="80"/>
        <v>100</v>
      </c>
    </row>
    <row r="768" spans="1:9" ht="15.75">
      <c r="A768" s="25" t="s">
        <v>316</v>
      </c>
      <c r="B768" s="60"/>
      <c r="C768" s="60" t="s">
        <v>356</v>
      </c>
      <c r="D768" s="60" t="s">
        <v>306</v>
      </c>
      <c r="E768" s="27" t="s">
        <v>273</v>
      </c>
      <c r="F768" s="65">
        <v>611</v>
      </c>
      <c r="G768" s="23">
        <v>143664.39000000001</v>
      </c>
      <c r="H768" s="23">
        <v>143664.39000000001</v>
      </c>
      <c r="I768" s="76">
        <f t="shared" si="80"/>
        <v>100</v>
      </c>
    </row>
    <row r="769" spans="1:9" ht="15.75">
      <c r="A769" s="35" t="s">
        <v>387</v>
      </c>
      <c r="B769" s="60"/>
      <c r="C769" s="60" t="s">
        <v>356</v>
      </c>
      <c r="D769" s="60" t="s">
        <v>306</v>
      </c>
      <c r="E769" s="27" t="s">
        <v>273</v>
      </c>
      <c r="F769" s="65">
        <v>620</v>
      </c>
      <c r="G769" s="23">
        <f>SUM(G770)</f>
        <v>338127.61</v>
      </c>
      <c r="H769" s="23">
        <f>SUM(H770)</f>
        <v>322937.31226999999</v>
      </c>
      <c r="I769" s="76">
        <f t="shared" si="80"/>
        <v>95.507525182578263</v>
      </c>
    </row>
    <row r="770" spans="1:9" ht="47.25" customHeight="1">
      <c r="A770" s="35" t="s">
        <v>388</v>
      </c>
      <c r="B770" s="60"/>
      <c r="C770" s="60" t="s">
        <v>356</v>
      </c>
      <c r="D770" s="60" t="s">
        <v>306</v>
      </c>
      <c r="E770" s="27" t="s">
        <v>273</v>
      </c>
      <c r="F770" s="65">
        <v>621</v>
      </c>
      <c r="G770" s="23">
        <v>338127.61</v>
      </c>
      <c r="H770" s="23">
        <v>322937.31226999999</v>
      </c>
      <c r="I770" s="76">
        <f t="shared" si="80"/>
        <v>95.507525182578263</v>
      </c>
    </row>
    <row r="771" spans="1:9" ht="15.75">
      <c r="A771" s="25" t="s">
        <v>316</v>
      </c>
      <c r="B771" s="60"/>
      <c r="C771" s="60" t="s">
        <v>356</v>
      </c>
      <c r="D771" s="60" t="s">
        <v>306</v>
      </c>
      <c r="E771" s="27" t="s">
        <v>273</v>
      </c>
      <c r="F771" s="65">
        <v>621</v>
      </c>
      <c r="G771" s="23">
        <v>338127.61</v>
      </c>
      <c r="H771" s="23">
        <v>322937.31226999999</v>
      </c>
      <c r="I771" s="76">
        <f t="shared" si="80"/>
        <v>95.507525182578263</v>
      </c>
    </row>
    <row r="772" spans="1:9" s="14" customFormat="1" ht="63">
      <c r="A772" s="25" t="s">
        <v>679</v>
      </c>
      <c r="B772" s="60"/>
      <c r="C772" s="60" t="s">
        <v>356</v>
      </c>
      <c r="D772" s="60" t="s">
        <v>306</v>
      </c>
      <c r="E772" s="27" t="s">
        <v>680</v>
      </c>
      <c r="F772" s="65"/>
      <c r="G772" s="23">
        <f t="shared" ref="G772:H774" si="83">SUM(G773)</f>
        <v>500</v>
      </c>
      <c r="H772" s="23">
        <f t="shared" si="83"/>
        <v>500</v>
      </c>
      <c r="I772" s="76">
        <f t="shared" si="80"/>
        <v>100</v>
      </c>
    </row>
    <row r="773" spans="1:9" s="14" customFormat="1" ht="31.5">
      <c r="A773" s="35" t="s">
        <v>319</v>
      </c>
      <c r="B773" s="60"/>
      <c r="C773" s="60" t="s">
        <v>356</v>
      </c>
      <c r="D773" s="60" t="s">
        <v>306</v>
      </c>
      <c r="E773" s="27" t="s">
        <v>680</v>
      </c>
      <c r="F773" s="65">
        <v>600</v>
      </c>
      <c r="G773" s="23">
        <f t="shared" si="83"/>
        <v>500</v>
      </c>
      <c r="H773" s="23">
        <f t="shared" si="83"/>
        <v>500</v>
      </c>
      <c r="I773" s="76">
        <f t="shared" si="80"/>
        <v>100</v>
      </c>
    </row>
    <row r="774" spans="1:9" s="14" customFormat="1" ht="15.75">
      <c r="A774" s="35" t="s">
        <v>387</v>
      </c>
      <c r="B774" s="60"/>
      <c r="C774" s="60" t="s">
        <v>356</v>
      </c>
      <c r="D774" s="60" t="s">
        <v>306</v>
      </c>
      <c r="E774" s="27" t="s">
        <v>680</v>
      </c>
      <c r="F774" s="65">
        <v>620</v>
      </c>
      <c r="G774" s="23">
        <f t="shared" si="83"/>
        <v>500</v>
      </c>
      <c r="H774" s="23">
        <f t="shared" si="83"/>
        <v>500</v>
      </c>
      <c r="I774" s="76">
        <f t="shared" si="80"/>
        <v>100</v>
      </c>
    </row>
    <row r="775" spans="1:9" s="14" customFormat="1" ht="15.75">
      <c r="A775" s="35" t="s">
        <v>389</v>
      </c>
      <c r="B775" s="60"/>
      <c r="C775" s="60" t="s">
        <v>356</v>
      </c>
      <c r="D775" s="60" t="s">
        <v>306</v>
      </c>
      <c r="E775" s="27" t="s">
        <v>680</v>
      </c>
      <c r="F775" s="65">
        <v>622</v>
      </c>
      <c r="G775" s="23">
        <v>500</v>
      </c>
      <c r="H775" s="23">
        <v>500</v>
      </c>
      <c r="I775" s="76">
        <f t="shared" si="80"/>
        <v>100</v>
      </c>
    </row>
    <row r="776" spans="1:9" s="14" customFormat="1" ht="63">
      <c r="A776" s="35" t="s">
        <v>711</v>
      </c>
      <c r="B776" s="60"/>
      <c r="C776" s="60" t="s">
        <v>356</v>
      </c>
      <c r="D776" s="65" t="s">
        <v>306</v>
      </c>
      <c r="E776" s="27" t="s">
        <v>712</v>
      </c>
      <c r="F776" s="65"/>
      <c r="G776" s="23">
        <f t="shared" ref="G776:H778" si="84">SUM(G777)</f>
        <v>55</v>
      </c>
      <c r="H776" s="23">
        <f t="shared" si="84"/>
        <v>55</v>
      </c>
      <c r="I776" s="76">
        <f t="shared" si="80"/>
        <v>100</v>
      </c>
    </row>
    <row r="777" spans="1:9" s="14" customFormat="1" ht="31.5">
      <c r="A777" s="35" t="s">
        <v>319</v>
      </c>
      <c r="B777" s="60"/>
      <c r="C777" s="60" t="s">
        <v>356</v>
      </c>
      <c r="D777" s="65" t="s">
        <v>306</v>
      </c>
      <c r="E777" s="27" t="s">
        <v>712</v>
      </c>
      <c r="F777" s="65">
        <v>600</v>
      </c>
      <c r="G777" s="23">
        <f t="shared" si="84"/>
        <v>55</v>
      </c>
      <c r="H777" s="23">
        <f t="shared" si="84"/>
        <v>55</v>
      </c>
      <c r="I777" s="76">
        <f t="shared" si="80"/>
        <v>100</v>
      </c>
    </row>
    <row r="778" spans="1:9" s="14" customFormat="1" ht="15.75">
      <c r="A778" s="35" t="s">
        <v>387</v>
      </c>
      <c r="B778" s="60"/>
      <c r="C778" s="60" t="s">
        <v>356</v>
      </c>
      <c r="D778" s="65" t="s">
        <v>306</v>
      </c>
      <c r="E778" s="27" t="s">
        <v>712</v>
      </c>
      <c r="F778" s="65">
        <v>620</v>
      </c>
      <c r="G778" s="23">
        <f t="shared" si="84"/>
        <v>55</v>
      </c>
      <c r="H778" s="23">
        <f t="shared" si="84"/>
        <v>55</v>
      </c>
      <c r="I778" s="76">
        <f t="shared" si="80"/>
        <v>100</v>
      </c>
    </row>
    <row r="779" spans="1:9" s="14" customFormat="1" ht="15.75">
      <c r="A779" s="35" t="s">
        <v>389</v>
      </c>
      <c r="B779" s="60"/>
      <c r="C779" s="60" t="s">
        <v>356</v>
      </c>
      <c r="D779" s="65" t="s">
        <v>306</v>
      </c>
      <c r="E779" s="27" t="s">
        <v>712</v>
      </c>
      <c r="F779" s="65">
        <v>622</v>
      </c>
      <c r="G779" s="23">
        <v>55</v>
      </c>
      <c r="H779" s="23">
        <v>55</v>
      </c>
      <c r="I779" s="76">
        <f t="shared" si="80"/>
        <v>100</v>
      </c>
    </row>
    <row r="780" spans="1:9" ht="46.9" customHeight="1">
      <c r="A780" s="32" t="s">
        <v>477</v>
      </c>
      <c r="B780" s="65"/>
      <c r="C780" s="65" t="s">
        <v>356</v>
      </c>
      <c r="D780" s="65" t="s">
        <v>306</v>
      </c>
      <c r="E780" s="27" t="s">
        <v>164</v>
      </c>
      <c r="F780" s="65"/>
      <c r="G780" s="23">
        <f>SUM(G781)</f>
        <v>1734.69</v>
      </c>
      <c r="H780" s="23">
        <f>SUM(H781)</f>
        <v>1704.1159499999999</v>
      </c>
      <c r="I780" s="76">
        <f t="shared" ref="I780:I843" si="85">SUM(H780/G780*100)</f>
        <v>98.237492001452694</v>
      </c>
    </row>
    <row r="781" spans="1:9" ht="30" customHeight="1">
      <c r="A781" s="24" t="s">
        <v>15</v>
      </c>
      <c r="B781" s="65"/>
      <c r="C781" s="65" t="s">
        <v>356</v>
      </c>
      <c r="D781" s="65" t="s">
        <v>306</v>
      </c>
      <c r="E781" s="27" t="s">
        <v>165</v>
      </c>
      <c r="F781" s="65"/>
      <c r="G781" s="23">
        <f>SUM(G782)</f>
        <v>1734.69</v>
      </c>
      <c r="H781" s="23">
        <f>SUM(H782)</f>
        <v>1704.1159499999999</v>
      </c>
      <c r="I781" s="76">
        <f t="shared" si="85"/>
        <v>98.237492001452694</v>
      </c>
    </row>
    <row r="782" spans="1:9" ht="31.5">
      <c r="A782" s="35" t="s">
        <v>319</v>
      </c>
      <c r="B782" s="65"/>
      <c r="C782" s="65" t="s">
        <v>356</v>
      </c>
      <c r="D782" s="65" t="s">
        <v>306</v>
      </c>
      <c r="E782" s="27" t="s">
        <v>165</v>
      </c>
      <c r="F782" s="65">
        <v>600</v>
      </c>
      <c r="G782" s="23">
        <f>SUM(G783,G785,)</f>
        <v>1734.69</v>
      </c>
      <c r="H782" s="23">
        <f>SUM(H783,H785,)</f>
        <v>1704.1159499999999</v>
      </c>
      <c r="I782" s="76">
        <f t="shared" si="85"/>
        <v>98.237492001452694</v>
      </c>
    </row>
    <row r="783" spans="1:9" ht="15.75">
      <c r="A783" s="35" t="s">
        <v>320</v>
      </c>
      <c r="B783" s="65"/>
      <c r="C783" s="65" t="s">
        <v>356</v>
      </c>
      <c r="D783" s="65" t="s">
        <v>306</v>
      </c>
      <c r="E783" s="27" t="s">
        <v>165</v>
      </c>
      <c r="F783" s="65">
        <v>610</v>
      </c>
      <c r="G783" s="23">
        <f>SUM(G784)</f>
        <v>505.36</v>
      </c>
      <c r="H783" s="23">
        <f>SUM(H784)</f>
        <v>505.36</v>
      </c>
      <c r="I783" s="76">
        <f t="shared" si="85"/>
        <v>100</v>
      </c>
    </row>
    <row r="784" spans="1:9" ht="15.75">
      <c r="A784" s="35" t="s">
        <v>323</v>
      </c>
      <c r="B784" s="60"/>
      <c r="C784" s="60" t="s">
        <v>356</v>
      </c>
      <c r="D784" s="65" t="s">
        <v>306</v>
      </c>
      <c r="E784" s="27" t="s">
        <v>165</v>
      </c>
      <c r="F784" s="65">
        <v>612</v>
      </c>
      <c r="G784" s="23">
        <v>505.36</v>
      </c>
      <c r="H784" s="23">
        <v>505.36</v>
      </c>
      <c r="I784" s="76">
        <f t="shared" si="85"/>
        <v>100</v>
      </c>
    </row>
    <row r="785" spans="1:9" ht="15.75">
      <c r="A785" s="35" t="s">
        <v>387</v>
      </c>
      <c r="B785" s="65"/>
      <c r="C785" s="65" t="s">
        <v>356</v>
      </c>
      <c r="D785" s="65" t="s">
        <v>306</v>
      </c>
      <c r="E785" s="27" t="s">
        <v>165</v>
      </c>
      <c r="F785" s="65">
        <v>620</v>
      </c>
      <c r="G785" s="23">
        <f>SUM(G786)</f>
        <v>1229.33</v>
      </c>
      <c r="H785" s="23">
        <f>SUM(H786)</f>
        <v>1198.75595</v>
      </c>
      <c r="I785" s="76">
        <f t="shared" si="85"/>
        <v>97.512950143574145</v>
      </c>
    </row>
    <row r="786" spans="1:9" ht="15.75">
      <c r="A786" s="35" t="s">
        <v>389</v>
      </c>
      <c r="B786" s="60"/>
      <c r="C786" s="60" t="s">
        <v>356</v>
      </c>
      <c r="D786" s="65" t="s">
        <v>306</v>
      </c>
      <c r="E786" s="27" t="s">
        <v>165</v>
      </c>
      <c r="F786" s="65">
        <v>622</v>
      </c>
      <c r="G786" s="23">
        <v>1229.33</v>
      </c>
      <c r="H786" s="23">
        <v>1198.75595</v>
      </c>
      <c r="I786" s="76">
        <f t="shared" si="85"/>
        <v>97.512950143574145</v>
      </c>
    </row>
    <row r="787" spans="1:9" ht="15.75">
      <c r="A787" s="29" t="s">
        <v>359</v>
      </c>
      <c r="B787" s="63"/>
      <c r="C787" s="63" t="s">
        <v>356</v>
      </c>
      <c r="D787" s="60" t="s">
        <v>308</v>
      </c>
      <c r="E787" s="27"/>
      <c r="F787" s="63"/>
      <c r="G787" s="23">
        <f>SUM(G788,G795,G841)</f>
        <v>693637.79999999993</v>
      </c>
      <c r="H787" s="23">
        <f>SUM(H788,H795,H841)</f>
        <v>685959.04512000014</v>
      </c>
      <c r="I787" s="76">
        <f t="shared" si="85"/>
        <v>98.892973410618652</v>
      </c>
    </row>
    <row r="788" spans="1:9" s="14" customFormat="1" ht="31.5">
      <c r="A788" s="25" t="s">
        <v>423</v>
      </c>
      <c r="B788" s="60"/>
      <c r="C788" s="63" t="s">
        <v>356</v>
      </c>
      <c r="D788" s="60" t="s">
        <v>308</v>
      </c>
      <c r="E788" s="26" t="s">
        <v>31</v>
      </c>
      <c r="F788" s="60"/>
      <c r="G788" s="23">
        <f t="shared" ref="G788:H793" si="86">SUM(G789)</f>
        <v>460</v>
      </c>
      <c r="H788" s="23">
        <f t="shared" si="86"/>
        <v>460</v>
      </c>
      <c r="I788" s="76">
        <f t="shared" si="85"/>
        <v>100</v>
      </c>
    </row>
    <row r="789" spans="1:9" s="14" customFormat="1" ht="31.5">
      <c r="A789" s="25" t="s">
        <v>459</v>
      </c>
      <c r="B789" s="60"/>
      <c r="C789" s="63" t="s">
        <v>356</v>
      </c>
      <c r="D789" s="60" t="s">
        <v>308</v>
      </c>
      <c r="E789" s="27" t="s">
        <v>32</v>
      </c>
      <c r="F789" s="60"/>
      <c r="G789" s="23">
        <f t="shared" si="86"/>
        <v>460</v>
      </c>
      <c r="H789" s="23">
        <f t="shared" si="86"/>
        <v>460</v>
      </c>
      <c r="I789" s="76">
        <f t="shared" si="85"/>
        <v>100</v>
      </c>
    </row>
    <row r="790" spans="1:9" s="14" customFormat="1" ht="31.5">
      <c r="A790" s="25" t="s">
        <v>68</v>
      </c>
      <c r="B790" s="60"/>
      <c r="C790" s="63" t="s">
        <v>356</v>
      </c>
      <c r="D790" s="60" t="s">
        <v>308</v>
      </c>
      <c r="E790" s="27" t="s">
        <v>63</v>
      </c>
      <c r="F790" s="60"/>
      <c r="G790" s="23">
        <f t="shared" si="86"/>
        <v>460</v>
      </c>
      <c r="H790" s="23">
        <f t="shared" si="86"/>
        <v>460</v>
      </c>
      <c r="I790" s="76">
        <f t="shared" si="85"/>
        <v>100</v>
      </c>
    </row>
    <row r="791" spans="1:9" s="14" customFormat="1" ht="31.5">
      <c r="A791" s="25" t="s">
        <v>225</v>
      </c>
      <c r="B791" s="60"/>
      <c r="C791" s="63" t="s">
        <v>356</v>
      </c>
      <c r="D791" s="60" t="s">
        <v>308</v>
      </c>
      <c r="E791" s="27" t="s">
        <v>66</v>
      </c>
      <c r="F791" s="60"/>
      <c r="G791" s="23">
        <f t="shared" si="86"/>
        <v>460</v>
      </c>
      <c r="H791" s="23">
        <f t="shared" si="86"/>
        <v>460</v>
      </c>
      <c r="I791" s="76">
        <f t="shared" si="85"/>
        <v>100</v>
      </c>
    </row>
    <row r="792" spans="1:9" s="14" customFormat="1" ht="31.5">
      <c r="A792" s="35" t="s">
        <v>319</v>
      </c>
      <c r="B792" s="65"/>
      <c r="C792" s="63" t="s">
        <v>356</v>
      </c>
      <c r="D792" s="60" t="s">
        <v>308</v>
      </c>
      <c r="E792" s="27" t="s">
        <v>66</v>
      </c>
      <c r="F792" s="65">
        <v>600</v>
      </c>
      <c r="G792" s="23">
        <f t="shared" si="86"/>
        <v>460</v>
      </c>
      <c r="H792" s="23">
        <f t="shared" si="86"/>
        <v>460</v>
      </c>
      <c r="I792" s="76">
        <f t="shared" si="85"/>
        <v>100</v>
      </c>
    </row>
    <row r="793" spans="1:9" s="14" customFormat="1" ht="15.75">
      <c r="A793" s="35" t="s">
        <v>320</v>
      </c>
      <c r="B793" s="65"/>
      <c r="C793" s="63" t="s">
        <v>356</v>
      </c>
      <c r="D793" s="60" t="s">
        <v>308</v>
      </c>
      <c r="E793" s="27" t="s">
        <v>66</v>
      </c>
      <c r="F793" s="65">
        <v>610</v>
      </c>
      <c r="G793" s="23">
        <f t="shared" si="86"/>
        <v>460</v>
      </c>
      <c r="H793" s="23">
        <f t="shared" si="86"/>
        <v>460</v>
      </c>
      <c r="I793" s="76">
        <f t="shared" si="85"/>
        <v>100</v>
      </c>
    </row>
    <row r="794" spans="1:9" s="14" customFormat="1" ht="15.75">
      <c r="A794" s="35" t="s">
        <v>323</v>
      </c>
      <c r="B794" s="60"/>
      <c r="C794" s="63" t="s">
        <v>356</v>
      </c>
      <c r="D794" s="60" t="s">
        <v>308</v>
      </c>
      <c r="E794" s="27" t="s">
        <v>66</v>
      </c>
      <c r="F794" s="65">
        <v>612</v>
      </c>
      <c r="G794" s="23">
        <v>460</v>
      </c>
      <c r="H794" s="23">
        <v>460</v>
      </c>
      <c r="I794" s="76">
        <f t="shared" si="85"/>
        <v>100</v>
      </c>
    </row>
    <row r="795" spans="1:9" ht="31.5">
      <c r="A795" s="25" t="s">
        <v>424</v>
      </c>
      <c r="B795" s="63"/>
      <c r="C795" s="63" t="s">
        <v>356</v>
      </c>
      <c r="D795" s="60" t="s">
        <v>308</v>
      </c>
      <c r="E795" s="26" t="s">
        <v>37</v>
      </c>
      <c r="F795" s="60"/>
      <c r="G795" s="23">
        <f>SUM(G796,G827,G833)</f>
        <v>11736.68</v>
      </c>
      <c r="H795" s="23">
        <f>SUM(H796,H827,H833)</f>
        <v>11667.29486</v>
      </c>
      <c r="I795" s="76">
        <f t="shared" si="85"/>
        <v>99.40881799623061</v>
      </c>
    </row>
    <row r="796" spans="1:9" ht="33" customHeight="1">
      <c r="A796" s="25" t="s">
        <v>443</v>
      </c>
      <c r="B796" s="60"/>
      <c r="C796" s="60" t="s">
        <v>356</v>
      </c>
      <c r="D796" s="60" t="s">
        <v>308</v>
      </c>
      <c r="E796" s="27" t="s">
        <v>38</v>
      </c>
      <c r="F796" s="60"/>
      <c r="G796" s="23">
        <f>SUM(G797,G804,G817,G822)</f>
        <v>7392.18</v>
      </c>
      <c r="H796" s="23">
        <f>SUM(H797,H804,H817,H822)</f>
        <v>7359.5575000000008</v>
      </c>
      <c r="I796" s="76">
        <f t="shared" si="85"/>
        <v>99.558689047074083</v>
      </c>
    </row>
    <row r="797" spans="1:9" ht="48" customHeight="1">
      <c r="A797" s="25" t="s">
        <v>82</v>
      </c>
      <c r="B797" s="60"/>
      <c r="C797" s="60" t="s">
        <v>356</v>
      </c>
      <c r="D797" s="60" t="s">
        <v>308</v>
      </c>
      <c r="E797" s="27" t="s">
        <v>83</v>
      </c>
      <c r="F797" s="60"/>
      <c r="G797" s="23">
        <f>SUM(G798)</f>
        <v>5108.68</v>
      </c>
      <c r="H797" s="23">
        <f>SUM(H798)</f>
        <v>5108.6575000000003</v>
      </c>
      <c r="I797" s="76">
        <f t="shared" si="85"/>
        <v>99.999559573118688</v>
      </c>
    </row>
    <row r="798" spans="1:9" ht="63">
      <c r="A798" s="33" t="s">
        <v>488</v>
      </c>
      <c r="B798" s="60"/>
      <c r="C798" s="60" t="s">
        <v>356</v>
      </c>
      <c r="D798" s="60" t="s">
        <v>308</v>
      </c>
      <c r="E798" s="27" t="s">
        <v>88</v>
      </c>
      <c r="F798" s="60"/>
      <c r="G798" s="23">
        <f>SUM(G799)</f>
        <v>5108.68</v>
      </c>
      <c r="H798" s="23">
        <f>SUM(H799)</f>
        <v>5108.6575000000003</v>
      </c>
      <c r="I798" s="76">
        <f t="shared" si="85"/>
        <v>99.999559573118688</v>
      </c>
    </row>
    <row r="799" spans="1:9" ht="31.5">
      <c r="A799" s="35" t="s">
        <v>319</v>
      </c>
      <c r="B799" s="60"/>
      <c r="C799" s="60" t="s">
        <v>356</v>
      </c>
      <c r="D799" s="60" t="s">
        <v>308</v>
      </c>
      <c r="E799" s="27" t="s">
        <v>88</v>
      </c>
      <c r="F799" s="66">
        <v>600</v>
      </c>
      <c r="G799" s="23">
        <f>SUM(G800,G802)</f>
        <v>5108.68</v>
      </c>
      <c r="H799" s="23">
        <f>SUM(H800,H802)</f>
        <v>5108.6575000000003</v>
      </c>
      <c r="I799" s="76">
        <f t="shared" si="85"/>
        <v>99.999559573118688</v>
      </c>
    </row>
    <row r="800" spans="1:9" ht="15.75">
      <c r="A800" s="35" t="s">
        <v>320</v>
      </c>
      <c r="B800" s="60"/>
      <c r="C800" s="60" t="s">
        <v>356</v>
      </c>
      <c r="D800" s="60" t="s">
        <v>308</v>
      </c>
      <c r="E800" s="27" t="s">
        <v>88</v>
      </c>
      <c r="F800" s="65">
        <v>610</v>
      </c>
      <c r="G800" s="23">
        <f>SUM(G801)</f>
        <v>3497.03</v>
      </c>
      <c r="H800" s="23">
        <f>SUM(H801)</f>
        <v>3497.0275000000001</v>
      </c>
      <c r="I800" s="76">
        <f t="shared" si="85"/>
        <v>99.999928510764846</v>
      </c>
    </row>
    <row r="801" spans="1:9" ht="18" customHeight="1">
      <c r="A801" s="35" t="s">
        <v>323</v>
      </c>
      <c r="B801" s="60"/>
      <c r="C801" s="60" t="s">
        <v>356</v>
      </c>
      <c r="D801" s="60" t="s">
        <v>308</v>
      </c>
      <c r="E801" s="27" t="s">
        <v>88</v>
      </c>
      <c r="F801" s="65">
        <v>612</v>
      </c>
      <c r="G801" s="23">
        <v>3497.03</v>
      </c>
      <c r="H801" s="23">
        <v>3497.0275000000001</v>
      </c>
      <c r="I801" s="76">
        <f t="shared" si="85"/>
        <v>99.999928510764846</v>
      </c>
    </row>
    <row r="802" spans="1:9" ht="15.75">
      <c r="A802" s="35" t="s">
        <v>387</v>
      </c>
      <c r="B802" s="65"/>
      <c r="C802" s="60" t="s">
        <v>356</v>
      </c>
      <c r="D802" s="60" t="s">
        <v>308</v>
      </c>
      <c r="E802" s="27" t="s">
        <v>88</v>
      </c>
      <c r="F802" s="65">
        <v>620</v>
      </c>
      <c r="G802" s="23">
        <f>SUM(G803)</f>
        <v>1611.65</v>
      </c>
      <c r="H802" s="23">
        <f>SUM(H803)</f>
        <v>1611.63</v>
      </c>
      <c r="I802" s="76">
        <f t="shared" si="85"/>
        <v>99.998759035770789</v>
      </c>
    </row>
    <row r="803" spans="1:9" ht="18" customHeight="1">
      <c r="A803" s="35" t="s">
        <v>389</v>
      </c>
      <c r="B803" s="60"/>
      <c r="C803" s="60" t="s">
        <v>356</v>
      </c>
      <c r="D803" s="60" t="s">
        <v>308</v>
      </c>
      <c r="E803" s="27" t="s">
        <v>88</v>
      </c>
      <c r="F803" s="65">
        <v>622</v>
      </c>
      <c r="G803" s="23">
        <v>1611.65</v>
      </c>
      <c r="H803" s="23">
        <v>1611.63</v>
      </c>
      <c r="I803" s="76">
        <f t="shared" si="85"/>
        <v>99.998759035770789</v>
      </c>
    </row>
    <row r="804" spans="1:9" ht="63">
      <c r="A804" s="35" t="s">
        <v>236</v>
      </c>
      <c r="B804" s="60"/>
      <c r="C804" s="60" t="s">
        <v>356</v>
      </c>
      <c r="D804" s="60" t="s">
        <v>308</v>
      </c>
      <c r="E804" s="27" t="s">
        <v>84</v>
      </c>
      <c r="F804" s="65"/>
      <c r="G804" s="23">
        <f>SUM(G805,G811,)</f>
        <v>1856.5</v>
      </c>
      <c r="H804" s="23">
        <f>SUM(H805,H811,)</f>
        <v>1823.9</v>
      </c>
      <c r="I804" s="76">
        <f t="shared" si="85"/>
        <v>98.244007541071909</v>
      </c>
    </row>
    <row r="805" spans="1:9" ht="47.25">
      <c r="A805" s="35" t="s">
        <v>85</v>
      </c>
      <c r="B805" s="65"/>
      <c r="C805" s="65" t="s">
        <v>356</v>
      </c>
      <c r="D805" s="60" t="s">
        <v>308</v>
      </c>
      <c r="E805" s="27" t="s">
        <v>207</v>
      </c>
      <c r="F805" s="65"/>
      <c r="G805" s="23">
        <f>SUM(G806)</f>
        <v>338.5</v>
      </c>
      <c r="H805" s="23">
        <f>SUM(H806)</f>
        <v>315.96440000000001</v>
      </c>
      <c r="I805" s="76">
        <f t="shared" si="85"/>
        <v>93.342511078286563</v>
      </c>
    </row>
    <row r="806" spans="1:9" ht="31.5">
      <c r="A806" s="35" t="s">
        <v>319</v>
      </c>
      <c r="B806" s="60"/>
      <c r="C806" s="60" t="s">
        <v>356</v>
      </c>
      <c r="D806" s="60" t="s">
        <v>308</v>
      </c>
      <c r="E806" s="27" t="s">
        <v>207</v>
      </c>
      <c r="F806" s="66">
        <v>600</v>
      </c>
      <c r="G806" s="23">
        <f>SUM(G807,G809)</f>
        <v>338.5</v>
      </c>
      <c r="H806" s="23">
        <f>SUM(H807,H809)</f>
        <v>315.96440000000001</v>
      </c>
      <c r="I806" s="76">
        <f t="shared" si="85"/>
        <v>93.342511078286563</v>
      </c>
    </row>
    <row r="807" spans="1:9" ht="15.75">
      <c r="A807" s="35" t="s">
        <v>320</v>
      </c>
      <c r="B807" s="60"/>
      <c r="C807" s="60" t="s">
        <v>356</v>
      </c>
      <c r="D807" s="60" t="s">
        <v>308</v>
      </c>
      <c r="E807" s="27" t="s">
        <v>207</v>
      </c>
      <c r="F807" s="65">
        <v>610</v>
      </c>
      <c r="G807" s="23">
        <f>SUM(G808)</f>
        <v>259.31</v>
      </c>
      <c r="H807" s="23">
        <f>SUM(H808)</f>
        <v>259.31</v>
      </c>
      <c r="I807" s="76">
        <f t="shared" si="85"/>
        <v>100</v>
      </c>
    </row>
    <row r="808" spans="1:9" ht="17.25" customHeight="1">
      <c r="A808" s="35" t="s">
        <v>323</v>
      </c>
      <c r="B808" s="60"/>
      <c r="C808" s="60" t="s">
        <v>356</v>
      </c>
      <c r="D808" s="60" t="s">
        <v>308</v>
      </c>
      <c r="E808" s="27" t="s">
        <v>207</v>
      </c>
      <c r="F808" s="65">
        <v>612</v>
      </c>
      <c r="G808" s="23">
        <v>259.31</v>
      </c>
      <c r="H808" s="23">
        <v>259.31</v>
      </c>
      <c r="I808" s="76">
        <f t="shared" si="85"/>
        <v>100</v>
      </c>
    </row>
    <row r="809" spans="1:9" ht="15.75">
      <c r="A809" s="35" t="s">
        <v>387</v>
      </c>
      <c r="B809" s="65"/>
      <c r="C809" s="60" t="s">
        <v>356</v>
      </c>
      <c r="D809" s="60" t="s">
        <v>308</v>
      </c>
      <c r="E809" s="27" t="s">
        <v>207</v>
      </c>
      <c r="F809" s="65">
        <v>620</v>
      </c>
      <c r="G809" s="23">
        <f>SUM(G810)</f>
        <v>79.19</v>
      </c>
      <c r="H809" s="23">
        <f>SUM(H810)</f>
        <v>56.654400000000003</v>
      </c>
      <c r="I809" s="76">
        <f t="shared" si="85"/>
        <v>71.542366460411671</v>
      </c>
    </row>
    <row r="810" spans="1:9" ht="16.5" customHeight="1">
      <c r="A810" s="35" t="s">
        <v>389</v>
      </c>
      <c r="B810" s="60"/>
      <c r="C810" s="60" t="s">
        <v>356</v>
      </c>
      <c r="D810" s="60" t="s">
        <v>308</v>
      </c>
      <c r="E810" s="27" t="s">
        <v>207</v>
      </c>
      <c r="F810" s="65">
        <v>622</v>
      </c>
      <c r="G810" s="23">
        <v>79.19</v>
      </c>
      <c r="H810" s="23">
        <v>56.654400000000003</v>
      </c>
      <c r="I810" s="76">
        <f t="shared" si="85"/>
        <v>71.542366460411671</v>
      </c>
    </row>
    <row r="811" spans="1:9" ht="31.5">
      <c r="A811" s="35" t="s">
        <v>86</v>
      </c>
      <c r="B811" s="60"/>
      <c r="C811" s="60" t="s">
        <v>356</v>
      </c>
      <c r="D811" s="60" t="s">
        <v>308</v>
      </c>
      <c r="E811" s="27" t="s">
        <v>90</v>
      </c>
      <c r="F811" s="65"/>
      <c r="G811" s="23">
        <f>SUM(G812,)</f>
        <v>1518</v>
      </c>
      <c r="H811" s="23">
        <f>SUM(H812,)</f>
        <v>1507.9356</v>
      </c>
      <c r="I811" s="76">
        <f t="shared" si="85"/>
        <v>99.33699604743083</v>
      </c>
    </row>
    <row r="812" spans="1:9" ht="31.5">
      <c r="A812" s="35" t="s">
        <v>319</v>
      </c>
      <c r="B812" s="60"/>
      <c r="C812" s="60" t="s">
        <v>356</v>
      </c>
      <c r="D812" s="60" t="s">
        <v>308</v>
      </c>
      <c r="E812" s="27" t="s">
        <v>90</v>
      </c>
      <c r="F812" s="66">
        <v>600</v>
      </c>
      <c r="G812" s="23">
        <f>SUM(G813,G815,)</f>
        <v>1518</v>
      </c>
      <c r="H812" s="23">
        <f>SUM(H813,H815,)</f>
        <v>1507.9356</v>
      </c>
      <c r="I812" s="76">
        <f t="shared" si="85"/>
        <v>99.33699604743083</v>
      </c>
    </row>
    <row r="813" spans="1:9" ht="15.75">
      <c r="A813" s="35" t="s">
        <v>320</v>
      </c>
      <c r="B813" s="60"/>
      <c r="C813" s="60" t="s">
        <v>356</v>
      </c>
      <c r="D813" s="60" t="s">
        <v>308</v>
      </c>
      <c r="E813" s="27" t="s">
        <v>90</v>
      </c>
      <c r="F813" s="65">
        <v>610</v>
      </c>
      <c r="G813" s="23">
        <f>SUM(G814)</f>
        <v>1285.79</v>
      </c>
      <c r="H813" s="23">
        <f>SUM(H814)</f>
        <v>1285.79</v>
      </c>
      <c r="I813" s="76">
        <f t="shared" si="85"/>
        <v>100</v>
      </c>
    </row>
    <row r="814" spans="1:9" ht="18.75" customHeight="1">
      <c r="A814" s="35" t="s">
        <v>323</v>
      </c>
      <c r="B814" s="60"/>
      <c r="C814" s="60" t="s">
        <v>356</v>
      </c>
      <c r="D814" s="60" t="s">
        <v>308</v>
      </c>
      <c r="E814" s="27" t="s">
        <v>90</v>
      </c>
      <c r="F814" s="65">
        <v>612</v>
      </c>
      <c r="G814" s="23">
        <v>1285.79</v>
      </c>
      <c r="H814" s="23">
        <v>1285.79</v>
      </c>
      <c r="I814" s="76">
        <f t="shared" si="85"/>
        <v>100</v>
      </c>
    </row>
    <row r="815" spans="1:9" ht="15.75">
      <c r="A815" s="35" t="s">
        <v>387</v>
      </c>
      <c r="B815" s="65"/>
      <c r="C815" s="60" t="s">
        <v>356</v>
      </c>
      <c r="D815" s="60" t="s">
        <v>308</v>
      </c>
      <c r="E815" s="27" t="s">
        <v>90</v>
      </c>
      <c r="F815" s="65">
        <v>620</v>
      </c>
      <c r="G815" s="23">
        <f>SUM(G816)</f>
        <v>232.21</v>
      </c>
      <c r="H815" s="23">
        <f>SUM(H816)</f>
        <v>222.1456</v>
      </c>
      <c r="I815" s="76">
        <f t="shared" si="85"/>
        <v>95.665819732139013</v>
      </c>
    </row>
    <row r="816" spans="1:9" ht="18" customHeight="1">
      <c r="A816" s="35" t="s">
        <v>389</v>
      </c>
      <c r="B816" s="60"/>
      <c r="C816" s="60" t="s">
        <v>356</v>
      </c>
      <c r="D816" s="60" t="s">
        <v>308</v>
      </c>
      <c r="E816" s="27" t="s">
        <v>90</v>
      </c>
      <c r="F816" s="65">
        <v>622</v>
      </c>
      <c r="G816" s="23">
        <v>232.21</v>
      </c>
      <c r="H816" s="23">
        <v>222.1456</v>
      </c>
      <c r="I816" s="76">
        <f t="shared" si="85"/>
        <v>95.665819732139013</v>
      </c>
    </row>
    <row r="817" spans="1:9" ht="32.25" customHeight="1">
      <c r="A817" s="35" t="s">
        <v>634</v>
      </c>
      <c r="B817" s="60"/>
      <c r="C817" s="60" t="s">
        <v>356</v>
      </c>
      <c r="D817" s="60" t="s">
        <v>308</v>
      </c>
      <c r="E817" s="27" t="s">
        <v>93</v>
      </c>
      <c r="F817" s="65"/>
      <c r="G817" s="23">
        <f t="shared" ref="G817:H820" si="87">SUM(G818)</f>
        <v>68</v>
      </c>
      <c r="H817" s="23">
        <f t="shared" si="87"/>
        <v>68</v>
      </c>
      <c r="I817" s="76">
        <f t="shared" si="85"/>
        <v>100</v>
      </c>
    </row>
    <row r="818" spans="1:9" ht="31.5">
      <c r="A818" s="35" t="s">
        <v>670</v>
      </c>
      <c r="B818" s="60"/>
      <c r="C818" s="60" t="s">
        <v>356</v>
      </c>
      <c r="D818" s="60" t="s">
        <v>308</v>
      </c>
      <c r="E818" s="27" t="s">
        <v>674</v>
      </c>
      <c r="F818" s="65"/>
      <c r="G818" s="23">
        <f t="shared" si="87"/>
        <v>68</v>
      </c>
      <c r="H818" s="23">
        <f t="shared" si="87"/>
        <v>68</v>
      </c>
      <c r="I818" s="76">
        <f t="shared" si="85"/>
        <v>100</v>
      </c>
    </row>
    <row r="819" spans="1:9" ht="31.5">
      <c r="A819" s="35" t="s">
        <v>319</v>
      </c>
      <c r="B819" s="63"/>
      <c r="C819" s="63" t="s">
        <v>356</v>
      </c>
      <c r="D819" s="60" t="s">
        <v>308</v>
      </c>
      <c r="E819" s="27" t="s">
        <v>674</v>
      </c>
      <c r="F819" s="66">
        <v>600</v>
      </c>
      <c r="G819" s="23">
        <f t="shared" si="87"/>
        <v>68</v>
      </c>
      <c r="H819" s="23">
        <f t="shared" si="87"/>
        <v>68</v>
      </c>
      <c r="I819" s="76">
        <f t="shared" si="85"/>
        <v>100</v>
      </c>
    </row>
    <row r="820" spans="1:9" ht="15.75">
      <c r="A820" s="35" t="s">
        <v>320</v>
      </c>
      <c r="B820" s="60"/>
      <c r="C820" s="60" t="s">
        <v>356</v>
      </c>
      <c r="D820" s="60" t="s">
        <v>308</v>
      </c>
      <c r="E820" s="27" t="s">
        <v>674</v>
      </c>
      <c r="F820" s="65">
        <v>610</v>
      </c>
      <c r="G820" s="23">
        <f t="shared" si="87"/>
        <v>68</v>
      </c>
      <c r="H820" s="23">
        <f t="shared" si="87"/>
        <v>68</v>
      </c>
      <c r="I820" s="76">
        <f t="shared" si="85"/>
        <v>100</v>
      </c>
    </row>
    <row r="821" spans="1:9" ht="15.75">
      <c r="A821" s="35" t="s">
        <v>323</v>
      </c>
      <c r="B821" s="60"/>
      <c r="C821" s="60" t="s">
        <v>356</v>
      </c>
      <c r="D821" s="60" t="s">
        <v>308</v>
      </c>
      <c r="E821" s="27" t="s">
        <v>674</v>
      </c>
      <c r="F821" s="65">
        <v>612</v>
      </c>
      <c r="G821" s="23">
        <v>68</v>
      </c>
      <c r="H821" s="23">
        <v>68</v>
      </c>
      <c r="I821" s="76">
        <f t="shared" si="85"/>
        <v>100</v>
      </c>
    </row>
    <row r="822" spans="1:9" ht="47.25">
      <c r="A822" s="25" t="s">
        <v>671</v>
      </c>
      <c r="B822" s="60"/>
      <c r="C822" s="60" t="s">
        <v>356</v>
      </c>
      <c r="D822" s="60" t="s">
        <v>308</v>
      </c>
      <c r="E822" s="27" t="s">
        <v>94</v>
      </c>
      <c r="F822" s="65"/>
      <c r="G822" s="23">
        <f t="shared" ref="G822:H825" si="88">SUM(G823)</f>
        <v>359</v>
      </c>
      <c r="H822" s="23">
        <f t="shared" si="88"/>
        <v>359</v>
      </c>
      <c r="I822" s="76">
        <f t="shared" si="85"/>
        <v>100</v>
      </c>
    </row>
    <row r="823" spans="1:9" ht="31.5">
      <c r="A823" s="25" t="s">
        <v>95</v>
      </c>
      <c r="B823" s="60"/>
      <c r="C823" s="60" t="s">
        <v>356</v>
      </c>
      <c r="D823" s="60" t="s">
        <v>308</v>
      </c>
      <c r="E823" s="27" t="s">
        <v>209</v>
      </c>
      <c r="F823" s="60"/>
      <c r="G823" s="23">
        <f t="shared" si="88"/>
        <v>359</v>
      </c>
      <c r="H823" s="23">
        <f t="shared" si="88"/>
        <v>359</v>
      </c>
      <c r="I823" s="76">
        <f t="shared" si="85"/>
        <v>100</v>
      </c>
    </row>
    <row r="824" spans="1:9" ht="31.5">
      <c r="A824" s="35" t="s">
        <v>319</v>
      </c>
      <c r="B824" s="63"/>
      <c r="C824" s="63" t="s">
        <v>356</v>
      </c>
      <c r="D824" s="60" t="s">
        <v>308</v>
      </c>
      <c r="E824" s="27" t="s">
        <v>209</v>
      </c>
      <c r="F824" s="66">
        <v>600</v>
      </c>
      <c r="G824" s="23">
        <f t="shared" si="88"/>
        <v>359</v>
      </c>
      <c r="H824" s="23">
        <f t="shared" si="88"/>
        <v>359</v>
      </c>
      <c r="I824" s="76">
        <f t="shared" si="85"/>
        <v>100</v>
      </c>
    </row>
    <row r="825" spans="1:9" ht="15.75">
      <c r="A825" s="35" t="s">
        <v>320</v>
      </c>
      <c r="B825" s="60"/>
      <c r="C825" s="60" t="s">
        <v>356</v>
      </c>
      <c r="D825" s="60" t="s">
        <v>308</v>
      </c>
      <c r="E825" s="27" t="s">
        <v>209</v>
      </c>
      <c r="F825" s="65">
        <v>610</v>
      </c>
      <c r="G825" s="23">
        <f t="shared" si="88"/>
        <v>359</v>
      </c>
      <c r="H825" s="23">
        <f t="shared" si="88"/>
        <v>359</v>
      </c>
      <c r="I825" s="76">
        <f t="shared" si="85"/>
        <v>100</v>
      </c>
    </row>
    <row r="826" spans="1:9" ht="15.75">
      <c r="A826" s="35" t="s">
        <v>323</v>
      </c>
      <c r="B826" s="60"/>
      <c r="C826" s="60" t="s">
        <v>356</v>
      </c>
      <c r="D826" s="60" t="s">
        <v>308</v>
      </c>
      <c r="E826" s="27" t="s">
        <v>209</v>
      </c>
      <c r="F826" s="65">
        <v>612</v>
      </c>
      <c r="G826" s="23">
        <v>359</v>
      </c>
      <c r="H826" s="23">
        <v>359</v>
      </c>
      <c r="I826" s="76">
        <f t="shared" si="85"/>
        <v>100</v>
      </c>
    </row>
    <row r="827" spans="1:9" ht="47.25">
      <c r="A827" s="25" t="s">
        <v>444</v>
      </c>
      <c r="B827" s="60"/>
      <c r="C827" s="60" t="s">
        <v>356</v>
      </c>
      <c r="D827" s="60" t="s">
        <v>308</v>
      </c>
      <c r="E827" s="26" t="s">
        <v>39</v>
      </c>
      <c r="F827" s="65"/>
      <c r="G827" s="23">
        <f t="shared" ref="G827:H831" si="89">SUM(G828)</f>
        <v>600</v>
      </c>
      <c r="H827" s="23">
        <f t="shared" si="89"/>
        <v>598.53</v>
      </c>
      <c r="I827" s="76">
        <f t="shared" si="85"/>
        <v>99.754999999999995</v>
      </c>
    </row>
    <row r="828" spans="1:9" ht="31.5">
      <c r="A828" s="29" t="s">
        <v>257</v>
      </c>
      <c r="B828" s="60"/>
      <c r="C828" s="60" t="s">
        <v>356</v>
      </c>
      <c r="D828" s="60" t="s">
        <v>308</v>
      </c>
      <c r="E828" s="26" t="s">
        <v>447</v>
      </c>
      <c r="F828" s="65"/>
      <c r="G828" s="23">
        <f t="shared" si="89"/>
        <v>600</v>
      </c>
      <c r="H828" s="23">
        <f t="shared" si="89"/>
        <v>598.53</v>
      </c>
      <c r="I828" s="76">
        <f t="shared" si="85"/>
        <v>99.754999999999995</v>
      </c>
    </row>
    <row r="829" spans="1:9" ht="47.25">
      <c r="A829" s="29" t="s">
        <v>255</v>
      </c>
      <c r="B829" s="60"/>
      <c r="C829" s="60" t="s">
        <v>356</v>
      </c>
      <c r="D829" s="60" t="s">
        <v>308</v>
      </c>
      <c r="E829" s="26" t="s">
        <v>448</v>
      </c>
      <c r="F829" s="65"/>
      <c r="G829" s="23">
        <f t="shared" si="89"/>
        <v>600</v>
      </c>
      <c r="H829" s="23">
        <f t="shared" si="89"/>
        <v>598.53</v>
      </c>
      <c r="I829" s="76">
        <f t="shared" si="85"/>
        <v>99.754999999999995</v>
      </c>
    </row>
    <row r="830" spans="1:9" ht="31.5">
      <c r="A830" s="35" t="s">
        <v>319</v>
      </c>
      <c r="B830" s="60"/>
      <c r="C830" s="60" t="s">
        <v>356</v>
      </c>
      <c r="D830" s="60" t="s">
        <v>308</v>
      </c>
      <c r="E830" s="26" t="s">
        <v>448</v>
      </c>
      <c r="F830" s="66">
        <v>600</v>
      </c>
      <c r="G830" s="23">
        <f t="shared" si="89"/>
        <v>600</v>
      </c>
      <c r="H830" s="23">
        <f t="shared" si="89"/>
        <v>598.53</v>
      </c>
      <c r="I830" s="76">
        <f t="shared" si="85"/>
        <v>99.754999999999995</v>
      </c>
    </row>
    <row r="831" spans="1:9" ht="15.75">
      <c r="A831" s="35" t="s">
        <v>320</v>
      </c>
      <c r="B831" s="60"/>
      <c r="C831" s="60" t="s">
        <v>356</v>
      </c>
      <c r="D831" s="60" t="s">
        <v>308</v>
      </c>
      <c r="E831" s="26" t="s">
        <v>448</v>
      </c>
      <c r="F831" s="65">
        <v>610</v>
      </c>
      <c r="G831" s="23">
        <f t="shared" si="89"/>
        <v>600</v>
      </c>
      <c r="H831" s="23">
        <f t="shared" si="89"/>
        <v>598.53</v>
      </c>
      <c r="I831" s="76">
        <f t="shared" si="85"/>
        <v>99.754999999999995</v>
      </c>
    </row>
    <row r="832" spans="1:9" ht="15.75">
      <c r="A832" s="35" t="s">
        <v>323</v>
      </c>
      <c r="B832" s="60"/>
      <c r="C832" s="60" t="s">
        <v>356</v>
      </c>
      <c r="D832" s="60" t="s">
        <v>308</v>
      </c>
      <c r="E832" s="26" t="s">
        <v>448</v>
      </c>
      <c r="F832" s="65">
        <v>612</v>
      </c>
      <c r="G832" s="23">
        <v>600</v>
      </c>
      <c r="H832" s="23">
        <v>598.53</v>
      </c>
      <c r="I832" s="76">
        <f t="shared" si="85"/>
        <v>99.754999999999995</v>
      </c>
    </row>
    <row r="833" spans="1:9" ht="31.5">
      <c r="A833" s="25" t="s">
        <v>451</v>
      </c>
      <c r="B833" s="60"/>
      <c r="C833" s="60" t="s">
        <v>356</v>
      </c>
      <c r="D833" s="60" t="s">
        <v>308</v>
      </c>
      <c r="E833" s="26" t="s">
        <v>41</v>
      </c>
      <c r="F833" s="65"/>
      <c r="G833" s="23">
        <f t="shared" ref="G833:H835" si="90">SUM(G834)</f>
        <v>3744.5</v>
      </c>
      <c r="H833" s="23">
        <f t="shared" si="90"/>
        <v>3709.2073599999999</v>
      </c>
      <c r="I833" s="76">
        <f t="shared" si="85"/>
        <v>99.057480571504868</v>
      </c>
    </row>
    <row r="834" spans="1:9" ht="34.5" customHeight="1">
      <c r="A834" s="35" t="s">
        <v>644</v>
      </c>
      <c r="B834" s="60"/>
      <c r="C834" s="60" t="s">
        <v>356</v>
      </c>
      <c r="D834" s="60" t="s">
        <v>308</v>
      </c>
      <c r="E834" s="26" t="s">
        <v>645</v>
      </c>
      <c r="F834" s="65"/>
      <c r="G834" s="23">
        <f t="shared" si="90"/>
        <v>3744.5</v>
      </c>
      <c r="H834" s="23">
        <f t="shared" si="90"/>
        <v>3709.2073599999999</v>
      </c>
      <c r="I834" s="76">
        <f t="shared" si="85"/>
        <v>99.057480571504868</v>
      </c>
    </row>
    <row r="835" spans="1:9" ht="31.5">
      <c r="A835" s="35" t="s">
        <v>646</v>
      </c>
      <c r="B835" s="26"/>
      <c r="C835" s="65" t="s">
        <v>356</v>
      </c>
      <c r="D835" s="60" t="s">
        <v>308</v>
      </c>
      <c r="E835" s="26" t="s">
        <v>647</v>
      </c>
      <c r="F835" s="65"/>
      <c r="G835" s="23">
        <f t="shared" si="90"/>
        <v>3744.5</v>
      </c>
      <c r="H835" s="23">
        <f t="shared" si="90"/>
        <v>3709.2073599999999</v>
      </c>
      <c r="I835" s="76">
        <f t="shared" si="85"/>
        <v>99.057480571504868</v>
      </c>
    </row>
    <row r="836" spans="1:9" ht="31.5">
      <c r="A836" s="35" t="s">
        <v>319</v>
      </c>
      <c r="B836" s="60"/>
      <c r="C836" s="60" t="s">
        <v>356</v>
      </c>
      <c r="D836" s="60" t="s">
        <v>308</v>
      </c>
      <c r="E836" s="26" t="s">
        <v>647</v>
      </c>
      <c r="F836" s="66">
        <v>600</v>
      </c>
      <c r="G836" s="23">
        <f>SUM(G837,G839)</f>
        <v>3744.5</v>
      </c>
      <c r="H836" s="23">
        <f>SUM(H837,H839)</f>
        <v>3709.2073599999999</v>
      </c>
      <c r="I836" s="76">
        <f t="shared" si="85"/>
        <v>99.057480571504868</v>
      </c>
    </row>
    <row r="837" spans="1:9" ht="15.75">
      <c r="A837" s="35" t="s">
        <v>320</v>
      </c>
      <c r="B837" s="60"/>
      <c r="C837" s="60" t="s">
        <v>356</v>
      </c>
      <c r="D837" s="60" t="s">
        <v>308</v>
      </c>
      <c r="E837" s="26" t="s">
        <v>647</v>
      </c>
      <c r="F837" s="65">
        <v>610</v>
      </c>
      <c r="G837" s="23">
        <f>SUM(G838)</f>
        <v>3136.14</v>
      </c>
      <c r="H837" s="23">
        <f>SUM(H838)</f>
        <v>3110.47118</v>
      </c>
      <c r="I837" s="76">
        <f t="shared" si="85"/>
        <v>99.181515493568526</v>
      </c>
    </row>
    <row r="838" spans="1:9" ht="18" customHeight="1">
      <c r="A838" s="35" t="s">
        <v>323</v>
      </c>
      <c r="B838" s="60"/>
      <c r="C838" s="60" t="s">
        <v>356</v>
      </c>
      <c r="D838" s="60" t="s">
        <v>308</v>
      </c>
      <c r="E838" s="26" t="s">
        <v>647</v>
      </c>
      <c r="F838" s="65">
        <v>612</v>
      </c>
      <c r="G838" s="23">
        <v>3136.14</v>
      </c>
      <c r="H838" s="23">
        <v>3110.47118</v>
      </c>
      <c r="I838" s="76">
        <f t="shared" si="85"/>
        <v>99.181515493568526</v>
      </c>
    </row>
    <row r="839" spans="1:9" ht="15.75">
      <c r="A839" s="35" t="s">
        <v>387</v>
      </c>
      <c r="B839" s="65"/>
      <c r="C839" s="60" t="s">
        <v>356</v>
      </c>
      <c r="D839" s="60" t="s">
        <v>308</v>
      </c>
      <c r="E839" s="26" t="s">
        <v>647</v>
      </c>
      <c r="F839" s="65">
        <v>620</v>
      </c>
      <c r="G839" s="23">
        <f>SUM(G840)</f>
        <v>608.36</v>
      </c>
      <c r="H839" s="23">
        <f>SUM(H840)</f>
        <v>598.73617999999999</v>
      </c>
      <c r="I839" s="76">
        <f t="shared" si="85"/>
        <v>98.418071536590162</v>
      </c>
    </row>
    <row r="840" spans="1:9" ht="18.75" customHeight="1">
      <c r="A840" s="35" t="s">
        <v>389</v>
      </c>
      <c r="B840" s="60"/>
      <c r="C840" s="60" t="s">
        <v>356</v>
      </c>
      <c r="D840" s="60" t="s">
        <v>308</v>
      </c>
      <c r="E840" s="26" t="s">
        <v>647</v>
      </c>
      <c r="F840" s="65">
        <v>622</v>
      </c>
      <c r="G840" s="23">
        <v>608.36</v>
      </c>
      <c r="H840" s="23">
        <v>598.73617999999999</v>
      </c>
      <c r="I840" s="76">
        <f t="shared" si="85"/>
        <v>98.418071536590162</v>
      </c>
    </row>
    <row r="841" spans="1:9" ht="31.5">
      <c r="A841" s="25" t="s">
        <v>430</v>
      </c>
      <c r="B841" s="60"/>
      <c r="C841" s="60" t="s">
        <v>356</v>
      </c>
      <c r="D841" s="60" t="s">
        <v>308</v>
      </c>
      <c r="E841" s="26" t="s">
        <v>158</v>
      </c>
      <c r="F841" s="60"/>
      <c r="G841" s="23">
        <f>SUM(G842,)</f>
        <v>681441.11999999988</v>
      </c>
      <c r="H841" s="23">
        <f>SUM(H842,)</f>
        <v>673831.75026000012</v>
      </c>
      <c r="I841" s="76">
        <f t="shared" si="85"/>
        <v>98.883341565886155</v>
      </c>
    </row>
    <row r="842" spans="1:9" ht="15.75">
      <c r="A842" s="25" t="s">
        <v>8</v>
      </c>
      <c r="B842" s="60"/>
      <c r="C842" s="60" t="s">
        <v>356</v>
      </c>
      <c r="D842" s="60" t="s">
        <v>308</v>
      </c>
      <c r="E842" s="27" t="s">
        <v>166</v>
      </c>
      <c r="F842" s="60"/>
      <c r="G842" s="23">
        <f>SUM(G843,G862,G867,G886,G909,G916,G921)</f>
        <v>681441.11999999988</v>
      </c>
      <c r="H842" s="23">
        <f>SUM(H843,H862,H867,H886,H909,H916,H921)</f>
        <v>673831.75026000012</v>
      </c>
      <c r="I842" s="76">
        <f t="shared" si="85"/>
        <v>98.883341565886155</v>
      </c>
    </row>
    <row r="843" spans="1:9" ht="160.5" customHeight="1">
      <c r="A843" s="25" t="s">
        <v>478</v>
      </c>
      <c r="B843" s="60"/>
      <c r="C843" s="60" t="s">
        <v>356</v>
      </c>
      <c r="D843" s="60" t="s">
        <v>308</v>
      </c>
      <c r="E843" s="27" t="s">
        <v>167</v>
      </c>
      <c r="F843" s="60"/>
      <c r="G843" s="23">
        <f>SUM(G844,G850,G854)</f>
        <v>529947.1</v>
      </c>
      <c r="H843" s="23">
        <f>SUM(H844,H850,H854)</f>
        <v>528130.43842000002</v>
      </c>
      <c r="I843" s="76">
        <f t="shared" si="85"/>
        <v>99.657199448775174</v>
      </c>
    </row>
    <row r="844" spans="1:9" ht="17.45" customHeight="1">
      <c r="A844" s="24" t="s">
        <v>17</v>
      </c>
      <c r="B844" s="60"/>
      <c r="C844" s="60" t="s">
        <v>356</v>
      </c>
      <c r="D844" s="60" t="s">
        <v>308</v>
      </c>
      <c r="E844" s="27" t="s">
        <v>168</v>
      </c>
      <c r="F844" s="60"/>
      <c r="G844" s="23">
        <f>SUM(G845)</f>
        <v>5146.1000000000004</v>
      </c>
      <c r="H844" s="23">
        <f>SUM(H845)</f>
        <v>5146.1000000000004</v>
      </c>
      <c r="I844" s="76">
        <f t="shared" ref="I844:I907" si="91">SUM(H844/G844*100)</f>
        <v>100</v>
      </c>
    </row>
    <row r="845" spans="1:9" ht="31.5">
      <c r="A845" s="35" t="s">
        <v>319</v>
      </c>
      <c r="B845" s="60"/>
      <c r="C845" s="60" t="s">
        <v>356</v>
      </c>
      <c r="D845" s="60" t="s">
        <v>308</v>
      </c>
      <c r="E845" s="27" t="s">
        <v>168</v>
      </c>
      <c r="F845" s="66">
        <v>600</v>
      </c>
      <c r="G845" s="23">
        <f>SUM(G846,G848)</f>
        <v>5146.1000000000004</v>
      </c>
      <c r="H845" s="23">
        <f>SUM(H846,H848)</f>
        <v>5146.1000000000004</v>
      </c>
      <c r="I845" s="76">
        <f t="shared" si="91"/>
        <v>100</v>
      </c>
    </row>
    <row r="846" spans="1:9" ht="15.75">
      <c r="A846" s="35" t="s">
        <v>320</v>
      </c>
      <c r="B846" s="60"/>
      <c r="C846" s="60" t="s">
        <v>356</v>
      </c>
      <c r="D846" s="60" t="s">
        <v>308</v>
      </c>
      <c r="E846" s="27" t="s">
        <v>168</v>
      </c>
      <c r="F846" s="65">
        <v>610</v>
      </c>
      <c r="G846" s="23">
        <f>SUM(G847,)</f>
        <v>2435.62</v>
      </c>
      <c r="H846" s="23">
        <f>SUM(H847,)</f>
        <v>2435.62</v>
      </c>
      <c r="I846" s="76">
        <f t="shared" si="91"/>
        <v>100</v>
      </c>
    </row>
    <row r="847" spans="1:9" ht="47.25" customHeight="1">
      <c r="A847" s="35" t="s">
        <v>321</v>
      </c>
      <c r="B847" s="60"/>
      <c r="C847" s="60" t="s">
        <v>356</v>
      </c>
      <c r="D847" s="60" t="s">
        <v>308</v>
      </c>
      <c r="E847" s="27" t="s">
        <v>168</v>
      </c>
      <c r="F847" s="65">
        <v>611</v>
      </c>
      <c r="G847" s="23">
        <v>2435.62</v>
      </c>
      <c r="H847" s="23">
        <v>2435.62</v>
      </c>
      <c r="I847" s="76">
        <f t="shared" si="91"/>
        <v>100</v>
      </c>
    </row>
    <row r="848" spans="1:9" ht="15.75">
      <c r="A848" s="35" t="s">
        <v>387</v>
      </c>
      <c r="B848" s="60"/>
      <c r="C848" s="60" t="s">
        <v>356</v>
      </c>
      <c r="D848" s="60" t="s">
        <v>308</v>
      </c>
      <c r="E848" s="27" t="s">
        <v>168</v>
      </c>
      <c r="F848" s="65">
        <v>620</v>
      </c>
      <c r="G848" s="23">
        <f>SUM(G849,)</f>
        <v>2710.48</v>
      </c>
      <c r="H848" s="23">
        <f>SUM(H849,)</f>
        <v>2710.48</v>
      </c>
      <c r="I848" s="76">
        <f t="shared" si="91"/>
        <v>100</v>
      </c>
    </row>
    <row r="849" spans="1:9" ht="47.25" customHeight="1">
      <c r="A849" s="35" t="s">
        <v>388</v>
      </c>
      <c r="B849" s="60"/>
      <c r="C849" s="60" t="s">
        <v>356</v>
      </c>
      <c r="D849" s="60" t="s">
        <v>308</v>
      </c>
      <c r="E849" s="27" t="s">
        <v>168</v>
      </c>
      <c r="F849" s="65">
        <v>621</v>
      </c>
      <c r="G849" s="23">
        <v>2710.48</v>
      </c>
      <c r="H849" s="23">
        <v>2710.48</v>
      </c>
      <c r="I849" s="76">
        <f t="shared" si="91"/>
        <v>100</v>
      </c>
    </row>
    <row r="850" spans="1:9" ht="15.75">
      <c r="A850" s="24" t="s">
        <v>18</v>
      </c>
      <c r="B850" s="60"/>
      <c r="C850" s="60" t="s">
        <v>356</v>
      </c>
      <c r="D850" s="60" t="s">
        <v>308</v>
      </c>
      <c r="E850" s="27" t="s">
        <v>169</v>
      </c>
      <c r="F850" s="43"/>
      <c r="G850" s="23">
        <f>SUM(G851)</f>
        <v>361</v>
      </c>
      <c r="H850" s="23">
        <f>SUM(H851)</f>
        <v>361</v>
      </c>
      <c r="I850" s="76">
        <f t="shared" si="91"/>
        <v>100</v>
      </c>
    </row>
    <row r="851" spans="1:9" ht="31.5">
      <c r="A851" s="35" t="s">
        <v>319</v>
      </c>
      <c r="B851" s="60"/>
      <c r="C851" s="60" t="s">
        <v>356</v>
      </c>
      <c r="D851" s="60" t="s">
        <v>308</v>
      </c>
      <c r="E851" s="27" t="s">
        <v>169</v>
      </c>
      <c r="F851" s="66">
        <v>600</v>
      </c>
      <c r="G851" s="23">
        <f>SUM(G852)</f>
        <v>361</v>
      </c>
      <c r="H851" s="23">
        <f>SUM(H852)</f>
        <v>361</v>
      </c>
      <c r="I851" s="76">
        <f t="shared" si="91"/>
        <v>100</v>
      </c>
    </row>
    <row r="852" spans="1:9" ht="15.75">
      <c r="A852" s="35" t="s">
        <v>320</v>
      </c>
      <c r="B852" s="60"/>
      <c r="C852" s="60" t="s">
        <v>356</v>
      </c>
      <c r="D852" s="60" t="s">
        <v>308</v>
      </c>
      <c r="E852" s="27" t="s">
        <v>169</v>
      </c>
      <c r="F852" s="65">
        <v>610</v>
      </c>
      <c r="G852" s="23">
        <f>SUM(G853,)</f>
        <v>361</v>
      </c>
      <c r="H852" s="23">
        <f>SUM(H853,)</f>
        <v>361</v>
      </c>
      <c r="I852" s="76">
        <f t="shared" si="91"/>
        <v>100</v>
      </c>
    </row>
    <row r="853" spans="1:9" ht="48" customHeight="1">
      <c r="A853" s="35" t="s">
        <v>321</v>
      </c>
      <c r="B853" s="60"/>
      <c r="C853" s="60" t="s">
        <v>356</v>
      </c>
      <c r="D853" s="60" t="s">
        <v>308</v>
      </c>
      <c r="E853" s="27" t="s">
        <v>169</v>
      </c>
      <c r="F853" s="65">
        <v>611</v>
      </c>
      <c r="G853" s="23">
        <v>361</v>
      </c>
      <c r="H853" s="23">
        <v>361</v>
      </c>
      <c r="I853" s="76">
        <f t="shared" si="91"/>
        <v>100</v>
      </c>
    </row>
    <row r="854" spans="1:9" ht="183.75" customHeight="1">
      <c r="A854" s="25" t="s">
        <v>496</v>
      </c>
      <c r="B854" s="60"/>
      <c r="C854" s="60" t="s">
        <v>356</v>
      </c>
      <c r="D854" s="60" t="s">
        <v>308</v>
      </c>
      <c r="E854" s="27" t="s">
        <v>274</v>
      </c>
      <c r="F854" s="63"/>
      <c r="G854" s="23">
        <f>SUM(G855)</f>
        <v>524440</v>
      </c>
      <c r="H854" s="23">
        <f>SUM(H855)</f>
        <v>522623.33842000004</v>
      </c>
      <c r="I854" s="76">
        <f t="shared" si="91"/>
        <v>99.653599729234998</v>
      </c>
    </row>
    <row r="855" spans="1:9" ht="31.5">
      <c r="A855" s="35" t="s">
        <v>319</v>
      </c>
      <c r="B855" s="60"/>
      <c r="C855" s="60" t="s">
        <v>356</v>
      </c>
      <c r="D855" s="60" t="s">
        <v>308</v>
      </c>
      <c r="E855" s="27" t="s">
        <v>274</v>
      </c>
      <c r="F855" s="63">
        <v>600</v>
      </c>
      <c r="G855" s="23">
        <f>SUM(G856,G859)</f>
        <v>524440</v>
      </c>
      <c r="H855" s="23">
        <f>SUM(H856,H859)</f>
        <v>522623.33842000004</v>
      </c>
      <c r="I855" s="76">
        <f t="shared" si="91"/>
        <v>99.653599729234998</v>
      </c>
    </row>
    <row r="856" spans="1:9" ht="15.75">
      <c r="A856" s="35" t="s">
        <v>320</v>
      </c>
      <c r="B856" s="60"/>
      <c r="C856" s="60" t="s">
        <v>356</v>
      </c>
      <c r="D856" s="60" t="s">
        <v>308</v>
      </c>
      <c r="E856" s="27" t="s">
        <v>274</v>
      </c>
      <c r="F856" s="65">
        <v>610</v>
      </c>
      <c r="G856" s="23">
        <f>SUM(G857)</f>
        <v>443272.94</v>
      </c>
      <c r="H856" s="23">
        <f>SUM(H857)</f>
        <v>441918.70854000002</v>
      </c>
      <c r="I856" s="76">
        <f t="shared" si="91"/>
        <v>99.694492639230361</v>
      </c>
    </row>
    <row r="857" spans="1:9" ht="50.25" customHeight="1">
      <c r="A857" s="35" t="s">
        <v>321</v>
      </c>
      <c r="B857" s="60"/>
      <c r="C857" s="60" t="s">
        <v>356</v>
      </c>
      <c r="D857" s="60" t="s">
        <v>308</v>
      </c>
      <c r="E857" s="27" t="s">
        <v>274</v>
      </c>
      <c r="F857" s="65">
        <v>611</v>
      </c>
      <c r="G857" s="23">
        <v>443272.94</v>
      </c>
      <c r="H857" s="23">
        <v>441918.70854000002</v>
      </c>
      <c r="I857" s="76">
        <f t="shared" si="91"/>
        <v>99.694492639230361</v>
      </c>
    </row>
    <row r="858" spans="1:9" ht="15.75">
      <c r="A858" s="25" t="s">
        <v>316</v>
      </c>
      <c r="B858" s="60"/>
      <c r="C858" s="60" t="s">
        <v>356</v>
      </c>
      <c r="D858" s="60" t="s">
        <v>308</v>
      </c>
      <c r="E858" s="27" t="s">
        <v>274</v>
      </c>
      <c r="F858" s="65">
        <v>611</v>
      </c>
      <c r="G858" s="23">
        <v>443272.94</v>
      </c>
      <c r="H858" s="23">
        <v>441918.70854000002</v>
      </c>
      <c r="I858" s="76">
        <f t="shared" si="91"/>
        <v>99.694492639230361</v>
      </c>
    </row>
    <row r="859" spans="1:9" ht="15.75">
      <c r="A859" s="35" t="s">
        <v>387</v>
      </c>
      <c r="B859" s="60"/>
      <c r="C859" s="60" t="s">
        <v>356</v>
      </c>
      <c r="D859" s="60" t="s">
        <v>308</v>
      </c>
      <c r="E859" s="27" t="s">
        <v>274</v>
      </c>
      <c r="F859" s="65">
        <v>620</v>
      </c>
      <c r="G859" s="23">
        <f>SUM(G860)</f>
        <v>81167.06</v>
      </c>
      <c r="H859" s="23">
        <f>SUM(H860)</f>
        <v>80704.629879999993</v>
      </c>
      <c r="I859" s="76">
        <f t="shared" si="91"/>
        <v>99.430273660275475</v>
      </c>
    </row>
    <row r="860" spans="1:9" ht="49.5" customHeight="1">
      <c r="A860" s="35" t="s">
        <v>388</v>
      </c>
      <c r="B860" s="60"/>
      <c r="C860" s="60" t="s">
        <v>356</v>
      </c>
      <c r="D860" s="60" t="s">
        <v>308</v>
      </c>
      <c r="E860" s="27" t="s">
        <v>274</v>
      </c>
      <c r="F860" s="65">
        <v>621</v>
      </c>
      <c r="G860" s="23">
        <v>81167.06</v>
      </c>
      <c r="H860" s="23">
        <v>80704.629879999993</v>
      </c>
      <c r="I860" s="76">
        <f t="shared" si="91"/>
        <v>99.430273660275475</v>
      </c>
    </row>
    <row r="861" spans="1:9" ht="15.75">
      <c r="A861" s="25" t="s">
        <v>316</v>
      </c>
      <c r="B861" s="60"/>
      <c r="C861" s="60" t="s">
        <v>356</v>
      </c>
      <c r="D861" s="60" t="s">
        <v>308</v>
      </c>
      <c r="E861" s="27" t="s">
        <v>274</v>
      </c>
      <c r="F861" s="65">
        <v>621</v>
      </c>
      <c r="G861" s="23">
        <v>81167.06</v>
      </c>
      <c r="H861" s="23">
        <v>80704.629879999993</v>
      </c>
      <c r="I861" s="76">
        <f t="shared" si="91"/>
        <v>99.430273660275475</v>
      </c>
    </row>
    <row r="862" spans="1:9" s="14" customFormat="1" ht="31.5">
      <c r="A862" s="25" t="s">
        <v>480</v>
      </c>
      <c r="B862" s="60"/>
      <c r="C862" s="60" t="s">
        <v>356</v>
      </c>
      <c r="D862" s="60" t="s">
        <v>308</v>
      </c>
      <c r="E862" s="27" t="s">
        <v>500</v>
      </c>
      <c r="F862" s="65"/>
      <c r="G862" s="23">
        <f t="shared" ref="G862:H864" si="92">SUM(G863)</f>
        <v>3891</v>
      </c>
      <c r="H862" s="23">
        <f t="shared" si="92"/>
        <v>3399.4360000000001</v>
      </c>
      <c r="I862" s="76">
        <f t="shared" si="91"/>
        <v>87.366640966332568</v>
      </c>
    </row>
    <row r="863" spans="1:9" s="14" customFormat="1" ht="150.75" customHeight="1">
      <c r="A863" s="25" t="s">
        <v>285</v>
      </c>
      <c r="B863" s="60"/>
      <c r="C863" s="60" t="s">
        <v>356</v>
      </c>
      <c r="D863" s="60" t="s">
        <v>308</v>
      </c>
      <c r="E863" s="27" t="s">
        <v>501</v>
      </c>
      <c r="F863" s="65"/>
      <c r="G863" s="23">
        <f t="shared" si="92"/>
        <v>3891</v>
      </c>
      <c r="H863" s="23">
        <f t="shared" si="92"/>
        <v>3399.4360000000001</v>
      </c>
      <c r="I863" s="76">
        <f t="shared" si="91"/>
        <v>87.366640966332568</v>
      </c>
    </row>
    <row r="864" spans="1:9" s="14" customFormat="1" ht="31.5">
      <c r="A864" s="35" t="s">
        <v>319</v>
      </c>
      <c r="B864" s="60"/>
      <c r="C864" s="60" t="s">
        <v>356</v>
      </c>
      <c r="D864" s="60" t="s">
        <v>308</v>
      </c>
      <c r="E864" s="27" t="s">
        <v>501</v>
      </c>
      <c r="F864" s="65">
        <v>600</v>
      </c>
      <c r="G864" s="23">
        <f t="shared" si="92"/>
        <v>3891</v>
      </c>
      <c r="H864" s="23">
        <f t="shared" si="92"/>
        <v>3399.4360000000001</v>
      </c>
      <c r="I864" s="76">
        <f t="shared" si="91"/>
        <v>87.366640966332568</v>
      </c>
    </row>
    <row r="865" spans="1:9" s="14" customFormat="1" ht="31.5">
      <c r="A865" s="25" t="s">
        <v>415</v>
      </c>
      <c r="B865" s="60"/>
      <c r="C865" s="60" t="s">
        <v>356</v>
      </c>
      <c r="D865" s="60" t="s">
        <v>308</v>
      </c>
      <c r="E865" s="27" t="s">
        <v>501</v>
      </c>
      <c r="F865" s="65">
        <v>630</v>
      </c>
      <c r="G865" s="23">
        <v>3891</v>
      </c>
      <c r="H865" s="23">
        <v>3399.4360000000001</v>
      </c>
      <c r="I865" s="76">
        <f t="shared" si="91"/>
        <v>87.366640966332568</v>
      </c>
    </row>
    <row r="866" spans="1:9" s="14" customFormat="1" ht="15.75">
      <c r="A866" s="25" t="s">
        <v>316</v>
      </c>
      <c r="B866" s="60"/>
      <c r="C866" s="60" t="s">
        <v>356</v>
      </c>
      <c r="D866" s="60" t="s">
        <v>308</v>
      </c>
      <c r="E866" s="27" t="s">
        <v>501</v>
      </c>
      <c r="F866" s="65">
        <v>630</v>
      </c>
      <c r="G866" s="23">
        <v>3891</v>
      </c>
      <c r="H866" s="23">
        <v>3399.4360000000001</v>
      </c>
      <c r="I866" s="76">
        <f t="shared" si="91"/>
        <v>87.366640966332568</v>
      </c>
    </row>
    <row r="867" spans="1:9" ht="47.25">
      <c r="A867" s="25" t="s">
        <v>129</v>
      </c>
      <c r="B867" s="60"/>
      <c r="C867" s="60" t="s">
        <v>356</v>
      </c>
      <c r="D867" s="60" t="s">
        <v>308</v>
      </c>
      <c r="E867" s="27" t="s">
        <v>170</v>
      </c>
      <c r="F867" s="65"/>
      <c r="G867" s="23">
        <f>SUM(G868,G874,G878)</f>
        <v>115874.06999999999</v>
      </c>
      <c r="H867" s="23">
        <f>SUM(H868,H874,H878)</f>
        <v>110971.98331</v>
      </c>
      <c r="I867" s="76">
        <f t="shared" si="91"/>
        <v>95.769470520885307</v>
      </c>
    </row>
    <row r="868" spans="1:9" ht="15.75">
      <c r="A868" s="24" t="s">
        <v>17</v>
      </c>
      <c r="B868" s="60"/>
      <c r="C868" s="60" t="s">
        <v>356</v>
      </c>
      <c r="D868" s="60" t="s">
        <v>308</v>
      </c>
      <c r="E868" s="27" t="s">
        <v>171</v>
      </c>
      <c r="F868" s="65"/>
      <c r="G868" s="23">
        <f>SUM(G869)</f>
        <v>72002.12</v>
      </c>
      <c r="H868" s="23">
        <f>SUM(H869)</f>
        <v>67412.770739999993</v>
      </c>
      <c r="I868" s="76">
        <f t="shared" si="91"/>
        <v>93.626091481750805</v>
      </c>
    </row>
    <row r="869" spans="1:9" ht="31.5">
      <c r="A869" s="35" t="s">
        <v>319</v>
      </c>
      <c r="B869" s="60"/>
      <c r="C869" s="60" t="s">
        <v>356</v>
      </c>
      <c r="D869" s="60" t="s">
        <v>308</v>
      </c>
      <c r="E869" s="27" t="s">
        <v>171</v>
      </c>
      <c r="F869" s="66">
        <v>600</v>
      </c>
      <c r="G869" s="23">
        <f>SUM(G870,G872)</f>
        <v>72002.12</v>
      </c>
      <c r="H869" s="23">
        <f>SUM(H870,H872)</f>
        <v>67412.770739999993</v>
      </c>
      <c r="I869" s="76">
        <f t="shared" si="91"/>
        <v>93.626091481750805</v>
      </c>
    </row>
    <row r="870" spans="1:9" ht="15.75">
      <c r="A870" s="35" t="s">
        <v>320</v>
      </c>
      <c r="B870" s="60"/>
      <c r="C870" s="60" t="s">
        <v>356</v>
      </c>
      <c r="D870" s="60" t="s">
        <v>308</v>
      </c>
      <c r="E870" s="27" t="s">
        <v>171</v>
      </c>
      <c r="F870" s="65">
        <v>610</v>
      </c>
      <c r="G870" s="23">
        <f>SUM(G871)</f>
        <v>56433.93</v>
      </c>
      <c r="H870" s="23">
        <f>SUM(H871)</f>
        <v>53184.954259999999</v>
      </c>
      <c r="I870" s="76">
        <f t="shared" si="91"/>
        <v>94.242868182315149</v>
      </c>
    </row>
    <row r="871" spans="1:9" ht="49.5" customHeight="1">
      <c r="A871" s="35" t="s">
        <v>321</v>
      </c>
      <c r="B871" s="60"/>
      <c r="C871" s="60" t="s">
        <v>356</v>
      </c>
      <c r="D871" s="60" t="s">
        <v>308</v>
      </c>
      <c r="E871" s="27" t="s">
        <v>171</v>
      </c>
      <c r="F871" s="65">
        <v>611</v>
      </c>
      <c r="G871" s="23">
        <v>56433.93</v>
      </c>
      <c r="H871" s="23">
        <v>53184.954259999999</v>
      </c>
      <c r="I871" s="76">
        <f t="shared" si="91"/>
        <v>94.242868182315149</v>
      </c>
    </row>
    <row r="872" spans="1:9" ht="15.75">
      <c r="A872" s="35" t="s">
        <v>387</v>
      </c>
      <c r="B872" s="60"/>
      <c r="C872" s="60" t="s">
        <v>356</v>
      </c>
      <c r="D872" s="60" t="s">
        <v>308</v>
      </c>
      <c r="E872" s="27" t="s">
        <v>171</v>
      </c>
      <c r="F872" s="65">
        <v>620</v>
      </c>
      <c r="G872" s="23">
        <f>SUM(G873)</f>
        <v>15568.19</v>
      </c>
      <c r="H872" s="23">
        <f>SUM(H873)</f>
        <v>14227.81648</v>
      </c>
      <c r="I872" s="76">
        <f t="shared" si="91"/>
        <v>91.390306002174938</v>
      </c>
    </row>
    <row r="873" spans="1:9" ht="51" customHeight="1">
      <c r="A873" s="35" t="s">
        <v>388</v>
      </c>
      <c r="B873" s="60"/>
      <c r="C873" s="60" t="s">
        <v>356</v>
      </c>
      <c r="D873" s="60" t="s">
        <v>308</v>
      </c>
      <c r="E873" s="27" t="s">
        <v>171</v>
      </c>
      <c r="F873" s="65">
        <v>621</v>
      </c>
      <c r="G873" s="23">
        <v>15568.19</v>
      </c>
      <c r="H873" s="23">
        <v>14227.81648</v>
      </c>
      <c r="I873" s="76">
        <f t="shared" si="91"/>
        <v>91.390306002174938</v>
      </c>
    </row>
    <row r="874" spans="1:9" ht="15.75">
      <c r="A874" s="24" t="s">
        <v>18</v>
      </c>
      <c r="B874" s="60"/>
      <c r="C874" s="60" t="s">
        <v>356</v>
      </c>
      <c r="D874" s="60" t="s">
        <v>308</v>
      </c>
      <c r="E874" s="27" t="s">
        <v>172</v>
      </c>
      <c r="F874" s="65"/>
      <c r="G874" s="23">
        <f>SUM(G875)</f>
        <v>4990.95</v>
      </c>
      <c r="H874" s="23">
        <f>SUM(H875)</f>
        <v>4678.2125699999997</v>
      </c>
      <c r="I874" s="76">
        <f t="shared" si="91"/>
        <v>93.73390977669581</v>
      </c>
    </row>
    <row r="875" spans="1:9" ht="31.5">
      <c r="A875" s="35" t="s">
        <v>319</v>
      </c>
      <c r="B875" s="60"/>
      <c r="C875" s="60" t="s">
        <v>356</v>
      </c>
      <c r="D875" s="60" t="s">
        <v>308</v>
      </c>
      <c r="E875" s="27" t="s">
        <v>172</v>
      </c>
      <c r="F875" s="66">
        <v>600</v>
      </c>
      <c r="G875" s="23">
        <f>SUM(G876)</f>
        <v>4990.95</v>
      </c>
      <c r="H875" s="23">
        <f>SUM(H876)</f>
        <v>4678.2125699999997</v>
      </c>
      <c r="I875" s="76">
        <f t="shared" si="91"/>
        <v>93.73390977669581</v>
      </c>
    </row>
    <row r="876" spans="1:9" ht="15.75">
      <c r="A876" s="35" t="s">
        <v>320</v>
      </c>
      <c r="B876" s="60"/>
      <c r="C876" s="60" t="s">
        <v>356</v>
      </c>
      <c r="D876" s="60" t="s">
        <v>308</v>
      </c>
      <c r="E876" s="27" t="s">
        <v>172</v>
      </c>
      <c r="F876" s="65">
        <v>610</v>
      </c>
      <c r="G876" s="23">
        <f>SUM(G877,)</f>
        <v>4990.95</v>
      </c>
      <c r="H876" s="23">
        <f>SUM(H877,)</f>
        <v>4678.2125699999997</v>
      </c>
      <c r="I876" s="76">
        <f t="shared" si="91"/>
        <v>93.73390977669581</v>
      </c>
    </row>
    <row r="877" spans="1:9" ht="49.5" customHeight="1">
      <c r="A877" s="35" t="s">
        <v>321</v>
      </c>
      <c r="B877" s="60"/>
      <c r="C877" s="60" t="s">
        <v>356</v>
      </c>
      <c r="D877" s="60" t="s">
        <v>308</v>
      </c>
      <c r="E877" s="27" t="s">
        <v>172</v>
      </c>
      <c r="F877" s="65">
        <v>611</v>
      </c>
      <c r="G877" s="23">
        <v>4990.95</v>
      </c>
      <c r="H877" s="23">
        <v>4678.2125699999997</v>
      </c>
      <c r="I877" s="76">
        <f t="shared" si="91"/>
        <v>93.73390977669581</v>
      </c>
    </row>
    <row r="878" spans="1:9" ht="114" customHeight="1">
      <c r="A878" s="29" t="s">
        <v>502</v>
      </c>
      <c r="B878" s="60"/>
      <c r="C878" s="60" t="s">
        <v>356</v>
      </c>
      <c r="D878" s="60" t="s">
        <v>308</v>
      </c>
      <c r="E878" s="27" t="s">
        <v>275</v>
      </c>
      <c r="F878" s="63"/>
      <c r="G878" s="23">
        <f>SUM(G879)</f>
        <v>38881</v>
      </c>
      <c r="H878" s="23">
        <f>SUM(H879)</f>
        <v>38881</v>
      </c>
      <c r="I878" s="76">
        <f t="shared" si="91"/>
        <v>100</v>
      </c>
    </row>
    <row r="879" spans="1:9" ht="31.5">
      <c r="A879" s="35" t="s">
        <v>319</v>
      </c>
      <c r="B879" s="60"/>
      <c r="C879" s="60" t="s">
        <v>356</v>
      </c>
      <c r="D879" s="60" t="s">
        <v>308</v>
      </c>
      <c r="E879" s="27" t="s">
        <v>275</v>
      </c>
      <c r="F879" s="63">
        <v>600</v>
      </c>
      <c r="G879" s="23">
        <f>SUM(G880,G883)</f>
        <v>38881</v>
      </c>
      <c r="H879" s="23">
        <f>SUM(H880,H883)</f>
        <v>38881</v>
      </c>
      <c r="I879" s="76">
        <f t="shared" si="91"/>
        <v>100</v>
      </c>
    </row>
    <row r="880" spans="1:9" ht="15.75">
      <c r="A880" s="35" t="s">
        <v>320</v>
      </c>
      <c r="B880" s="60"/>
      <c r="C880" s="60" t="s">
        <v>356</v>
      </c>
      <c r="D880" s="60" t="s">
        <v>308</v>
      </c>
      <c r="E880" s="27" t="s">
        <v>275</v>
      </c>
      <c r="F880" s="65">
        <v>610</v>
      </c>
      <c r="G880" s="23">
        <f>SUM(G881)</f>
        <v>31132.45</v>
      </c>
      <c r="H880" s="23">
        <f>SUM(H881)</f>
        <v>31132.45</v>
      </c>
      <c r="I880" s="76">
        <f t="shared" si="91"/>
        <v>100</v>
      </c>
    </row>
    <row r="881" spans="1:9" ht="50.25" customHeight="1">
      <c r="A881" s="35" t="s">
        <v>321</v>
      </c>
      <c r="B881" s="60"/>
      <c r="C881" s="60" t="s">
        <v>356</v>
      </c>
      <c r="D881" s="60" t="s">
        <v>308</v>
      </c>
      <c r="E881" s="27" t="s">
        <v>275</v>
      </c>
      <c r="F881" s="65">
        <v>611</v>
      </c>
      <c r="G881" s="23">
        <v>31132.45</v>
      </c>
      <c r="H881" s="23">
        <v>31132.45</v>
      </c>
      <c r="I881" s="76">
        <f t="shared" si="91"/>
        <v>100</v>
      </c>
    </row>
    <row r="882" spans="1:9" ht="15.75">
      <c r="A882" s="25" t="s">
        <v>316</v>
      </c>
      <c r="B882" s="60"/>
      <c r="C882" s="60" t="s">
        <v>356</v>
      </c>
      <c r="D882" s="60" t="s">
        <v>308</v>
      </c>
      <c r="E882" s="27" t="s">
        <v>275</v>
      </c>
      <c r="F882" s="65">
        <v>611</v>
      </c>
      <c r="G882" s="23">
        <v>31132.45</v>
      </c>
      <c r="H882" s="23">
        <v>31132.45</v>
      </c>
      <c r="I882" s="76">
        <f t="shared" si="91"/>
        <v>100</v>
      </c>
    </row>
    <row r="883" spans="1:9" ht="15.75">
      <c r="A883" s="35" t="s">
        <v>387</v>
      </c>
      <c r="B883" s="60"/>
      <c r="C883" s="60" t="s">
        <v>356</v>
      </c>
      <c r="D883" s="60" t="s">
        <v>308</v>
      </c>
      <c r="E883" s="27" t="s">
        <v>275</v>
      </c>
      <c r="F883" s="65">
        <v>620</v>
      </c>
      <c r="G883" s="23">
        <f>SUM(G884)</f>
        <v>7748.55</v>
      </c>
      <c r="H883" s="23">
        <f>SUM(H884)</f>
        <v>7748.55</v>
      </c>
      <c r="I883" s="76">
        <f t="shared" si="91"/>
        <v>100</v>
      </c>
    </row>
    <row r="884" spans="1:9" ht="50.25" customHeight="1">
      <c r="A884" s="35" t="s">
        <v>388</v>
      </c>
      <c r="B884" s="60"/>
      <c r="C884" s="60" t="s">
        <v>356</v>
      </c>
      <c r="D884" s="60" t="s">
        <v>308</v>
      </c>
      <c r="E884" s="27" t="s">
        <v>275</v>
      </c>
      <c r="F884" s="65">
        <v>621</v>
      </c>
      <c r="G884" s="23">
        <v>7748.55</v>
      </c>
      <c r="H884" s="23">
        <v>7748.55</v>
      </c>
      <c r="I884" s="76">
        <f>SUM(H884/G884*100)</f>
        <v>100</v>
      </c>
    </row>
    <row r="885" spans="1:9" ht="15.75">
      <c r="A885" s="25" t="s">
        <v>316</v>
      </c>
      <c r="B885" s="60"/>
      <c r="C885" s="60" t="s">
        <v>356</v>
      </c>
      <c r="D885" s="60" t="s">
        <v>308</v>
      </c>
      <c r="E885" s="27" t="s">
        <v>275</v>
      </c>
      <c r="F885" s="65">
        <v>621</v>
      </c>
      <c r="G885" s="23">
        <v>7748.55</v>
      </c>
      <c r="H885" s="23">
        <v>7748.55</v>
      </c>
      <c r="I885" s="76">
        <f>SUM(H885/G885*100)</f>
        <v>100</v>
      </c>
    </row>
    <row r="886" spans="1:9" ht="111" customHeight="1">
      <c r="A886" s="25" t="s">
        <v>479</v>
      </c>
      <c r="B886" s="60"/>
      <c r="C886" s="60" t="s">
        <v>356</v>
      </c>
      <c r="D886" s="60" t="s">
        <v>308</v>
      </c>
      <c r="E886" s="27" t="s">
        <v>173</v>
      </c>
      <c r="F886" s="65"/>
      <c r="G886" s="23">
        <f>SUM(G887,G893,G897,G905,G901)</f>
        <v>25761.200000000001</v>
      </c>
      <c r="H886" s="23">
        <f>SUM(H887,H893,H897,H905,H901)</f>
        <v>25629.884130000002</v>
      </c>
      <c r="I886" s="76">
        <f t="shared" si="91"/>
        <v>99.490257169697074</v>
      </c>
    </row>
    <row r="887" spans="1:9" ht="15.75">
      <c r="A887" s="24" t="s">
        <v>17</v>
      </c>
      <c r="B887" s="60"/>
      <c r="C887" s="60" t="s">
        <v>356</v>
      </c>
      <c r="D887" s="60" t="s">
        <v>308</v>
      </c>
      <c r="E887" s="27" t="s">
        <v>174</v>
      </c>
      <c r="F887" s="65"/>
      <c r="G887" s="23">
        <f>SUM(G888)</f>
        <v>13803.220000000001</v>
      </c>
      <c r="H887" s="23">
        <f>SUM(H888)</f>
        <v>13675.946830000001</v>
      </c>
      <c r="I887" s="76">
        <f t="shared" si="91"/>
        <v>99.077945798154346</v>
      </c>
    </row>
    <row r="888" spans="1:9" ht="31.5">
      <c r="A888" s="35" t="s">
        <v>319</v>
      </c>
      <c r="B888" s="60"/>
      <c r="C888" s="60" t="s">
        <v>356</v>
      </c>
      <c r="D888" s="60" t="s">
        <v>308</v>
      </c>
      <c r="E888" s="27" t="s">
        <v>174</v>
      </c>
      <c r="F888" s="66">
        <v>600</v>
      </c>
      <c r="G888" s="23">
        <f>SUM(G889,G891)</f>
        <v>13803.220000000001</v>
      </c>
      <c r="H888" s="23">
        <f>SUM(H889,H891)</f>
        <v>13675.946830000001</v>
      </c>
      <c r="I888" s="76">
        <f t="shared" si="91"/>
        <v>99.077945798154346</v>
      </c>
    </row>
    <row r="889" spans="1:9" ht="15.75">
      <c r="A889" s="35" t="s">
        <v>320</v>
      </c>
      <c r="B889" s="60"/>
      <c r="C889" s="60" t="s">
        <v>356</v>
      </c>
      <c r="D889" s="60" t="s">
        <v>308</v>
      </c>
      <c r="E889" s="27" t="s">
        <v>174</v>
      </c>
      <c r="F889" s="65">
        <v>610</v>
      </c>
      <c r="G889" s="23">
        <f>SUM(G890,)</f>
        <v>13010.11</v>
      </c>
      <c r="H889" s="23">
        <f>SUM(H890,)</f>
        <v>12883.228370000001</v>
      </c>
      <c r="I889" s="76">
        <f t="shared" si="91"/>
        <v>99.024745909142965</v>
      </c>
    </row>
    <row r="890" spans="1:9" ht="15.75">
      <c r="A890" s="35" t="s">
        <v>323</v>
      </c>
      <c r="B890" s="60"/>
      <c r="C890" s="60" t="s">
        <v>356</v>
      </c>
      <c r="D890" s="60" t="s">
        <v>308</v>
      </c>
      <c r="E890" s="27" t="s">
        <v>174</v>
      </c>
      <c r="F890" s="65">
        <v>612</v>
      </c>
      <c r="G890" s="23">
        <v>13010.11</v>
      </c>
      <c r="H890" s="23">
        <v>12883.228370000001</v>
      </c>
      <c r="I890" s="76">
        <f t="shared" si="91"/>
        <v>99.024745909142965</v>
      </c>
    </row>
    <row r="891" spans="1:9" s="14" customFormat="1" ht="15.75">
      <c r="A891" s="35" t="s">
        <v>387</v>
      </c>
      <c r="B891" s="60"/>
      <c r="C891" s="60" t="s">
        <v>356</v>
      </c>
      <c r="D891" s="60" t="s">
        <v>308</v>
      </c>
      <c r="E891" s="27" t="s">
        <v>174</v>
      </c>
      <c r="F891" s="65">
        <v>620</v>
      </c>
      <c r="G891" s="23">
        <f>SUM(G892)</f>
        <v>793.11</v>
      </c>
      <c r="H891" s="23">
        <f>SUM(H892)</f>
        <v>792.71846000000005</v>
      </c>
      <c r="I891" s="76">
        <f t="shared" si="91"/>
        <v>99.950632320863448</v>
      </c>
    </row>
    <row r="892" spans="1:9" s="14" customFormat="1" ht="15.75">
      <c r="A892" s="35" t="s">
        <v>389</v>
      </c>
      <c r="B892" s="60"/>
      <c r="C892" s="60" t="s">
        <v>356</v>
      </c>
      <c r="D892" s="60" t="s">
        <v>308</v>
      </c>
      <c r="E892" s="27" t="s">
        <v>174</v>
      </c>
      <c r="F892" s="65">
        <v>622</v>
      </c>
      <c r="G892" s="23">
        <v>793.11</v>
      </c>
      <c r="H892" s="23">
        <v>792.71846000000005</v>
      </c>
      <c r="I892" s="76">
        <f t="shared" si="91"/>
        <v>99.950632320863448</v>
      </c>
    </row>
    <row r="893" spans="1:9" ht="15.75">
      <c r="A893" s="24" t="s">
        <v>18</v>
      </c>
      <c r="B893" s="60"/>
      <c r="C893" s="60" t="s">
        <v>356</v>
      </c>
      <c r="D893" s="60" t="s">
        <v>308</v>
      </c>
      <c r="E893" s="27" t="s">
        <v>283</v>
      </c>
      <c r="F893" s="65"/>
      <c r="G893" s="23">
        <f t="shared" ref="G893:H895" si="93">SUM(G894)</f>
        <v>315.98</v>
      </c>
      <c r="H893" s="23">
        <f t="shared" si="93"/>
        <v>315.97629999999998</v>
      </c>
      <c r="I893" s="76">
        <f t="shared" si="91"/>
        <v>99.998829039812634</v>
      </c>
    </row>
    <row r="894" spans="1:9" ht="31.5">
      <c r="A894" s="35" t="s">
        <v>319</v>
      </c>
      <c r="B894" s="60"/>
      <c r="C894" s="60" t="s">
        <v>356</v>
      </c>
      <c r="D894" s="60" t="s">
        <v>308</v>
      </c>
      <c r="E894" s="27" t="s">
        <v>283</v>
      </c>
      <c r="F894" s="66">
        <v>600</v>
      </c>
      <c r="G894" s="23">
        <f t="shared" si="93"/>
        <v>315.98</v>
      </c>
      <c r="H894" s="23">
        <f t="shared" si="93"/>
        <v>315.97629999999998</v>
      </c>
      <c r="I894" s="76">
        <f t="shared" si="91"/>
        <v>99.998829039812634</v>
      </c>
    </row>
    <row r="895" spans="1:9" ht="15.75">
      <c r="A895" s="35" t="s">
        <v>320</v>
      </c>
      <c r="B895" s="60"/>
      <c r="C895" s="60" t="s">
        <v>356</v>
      </c>
      <c r="D895" s="60" t="s">
        <v>308</v>
      </c>
      <c r="E895" s="27" t="s">
        <v>283</v>
      </c>
      <c r="F895" s="65">
        <v>610</v>
      </c>
      <c r="G895" s="23">
        <f t="shared" si="93"/>
        <v>315.98</v>
      </c>
      <c r="H895" s="23">
        <f t="shared" si="93"/>
        <v>315.97629999999998</v>
      </c>
      <c r="I895" s="76">
        <f t="shared" si="91"/>
        <v>99.998829039812634</v>
      </c>
    </row>
    <row r="896" spans="1:9" ht="15.75">
      <c r="A896" s="35" t="s">
        <v>323</v>
      </c>
      <c r="B896" s="60"/>
      <c r="C896" s="60" t="s">
        <v>356</v>
      </c>
      <c r="D896" s="60" t="s">
        <v>308</v>
      </c>
      <c r="E896" s="27" t="s">
        <v>283</v>
      </c>
      <c r="F896" s="65">
        <v>612</v>
      </c>
      <c r="G896" s="23">
        <v>315.98</v>
      </c>
      <c r="H896" s="23">
        <v>315.97629999999998</v>
      </c>
      <c r="I896" s="76">
        <f t="shared" si="91"/>
        <v>99.998829039812634</v>
      </c>
    </row>
    <row r="897" spans="1:9" s="14" customFormat="1" ht="31.5">
      <c r="A897" s="35" t="s">
        <v>681</v>
      </c>
      <c r="B897" s="60"/>
      <c r="C897" s="60" t="s">
        <v>356</v>
      </c>
      <c r="D897" s="60" t="s">
        <v>308</v>
      </c>
      <c r="E897" s="27" t="s">
        <v>683</v>
      </c>
      <c r="F897" s="65"/>
      <c r="G897" s="23">
        <f t="shared" ref="G897:H899" si="94">SUM(G898)</f>
        <v>7500</v>
      </c>
      <c r="H897" s="23">
        <f t="shared" si="94"/>
        <v>7500</v>
      </c>
      <c r="I897" s="76">
        <f t="shared" si="91"/>
        <v>100</v>
      </c>
    </row>
    <row r="898" spans="1:9" s="14" customFormat="1" ht="31.5">
      <c r="A898" s="35" t="s">
        <v>319</v>
      </c>
      <c r="B898" s="60"/>
      <c r="C898" s="60" t="s">
        <v>356</v>
      </c>
      <c r="D898" s="60" t="s">
        <v>308</v>
      </c>
      <c r="E898" s="27" t="s">
        <v>683</v>
      </c>
      <c r="F898" s="65">
        <v>600</v>
      </c>
      <c r="G898" s="23">
        <f t="shared" si="94"/>
        <v>7500</v>
      </c>
      <c r="H898" s="23">
        <f t="shared" si="94"/>
        <v>7500</v>
      </c>
      <c r="I898" s="76">
        <f t="shared" si="91"/>
        <v>100</v>
      </c>
    </row>
    <row r="899" spans="1:9" s="14" customFormat="1" ht="15.75">
      <c r="A899" s="35" t="s">
        <v>320</v>
      </c>
      <c r="B899" s="60"/>
      <c r="C899" s="60" t="s">
        <v>356</v>
      </c>
      <c r="D899" s="60" t="s">
        <v>308</v>
      </c>
      <c r="E899" s="27" t="s">
        <v>683</v>
      </c>
      <c r="F899" s="65">
        <v>610</v>
      </c>
      <c r="G899" s="23">
        <f t="shared" si="94"/>
        <v>7500</v>
      </c>
      <c r="H899" s="23">
        <f t="shared" si="94"/>
        <v>7500</v>
      </c>
      <c r="I899" s="76">
        <f t="shared" si="91"/>
        <v>100</v>
      </c>
    </row>
    <row r="900" spans="1:9" s="14" customFormat="1" ht="15.75">
      <c r="A900" s="35" t="s">
        <v>323</v>
      </c>
      <c r="B900" s="60"/>
      <c r="C900" s="60" t="s">
        <v>356</v>
      </c>
      <c r="D900" s="60" t="s">
        <v>308</v>
      </c>
      <c r="E900" s="27" t="s">
        <v>683</v>
      </c>
      <c r="F900" s="65">
        <v>612</v>
      </c>
      <c r="G900" s="23">
        <v>7500</v>
      </c>
      <c r="H900" s="23">
        <v>7500</v>
      </c>
      <c r="I900" s="76">
        <f t="shared" si="91"/>
        <v>100</v>
      </c>
    </row>
    <row r="901" spans="1:9" s="14" customFormat="1" ht="47.25">
      <c r="A901" s="35" t="s">
        <v>751</v>
      </c>
      <c r="B901" s="60"/>
      <c r="C901" s="60" t="s">
        <v>356</v>
      </c>
      <c r="D901" s="60" t="s">
        <v>308</v>
      </c>
      <c r="E901" s="26" t="s">
        <v>752</v>
      </c>
      <c r="F901" s="65"/>
      <c r="G901" s="23">
        <f t="shared" ref="G901:H903" si="95">SUM(G902)</f>
        <v>2929</v>
      </c>
      <c r="H901" s="23">
        <f t="shared" si="95"/>
        <v>2925.5384300000001</v>
      </c>
      <c r="I901" s="76">
        <f t="shared" si="91"/>
        <v>99.881817343803348</v>
      </c>
    </row>
    <row r="902" spans="1:9" s="14" customFormat="1" ht="31.5">
      <c r="A902" s="35" t="s">
        <v>319</v>
      </c>
      <c r="B902" s="60"/>
      <c r="C902" s="60" t="s">
        <v>356</v>
      </c>
      <c r="D902" s="60" t="s">
        <v>308</v>
      </c>
      <c r="E902" s="26" t="s">
        <v>752</v>
      </c>
      <c r="F902" s="66">
        <v>600</v>
      </c>
      <c r="G902" s="23">
        <f>SUM(G903,)</f>
        <v>2929</v>
      </c>
      <c r="H902" s="23">
        <f>SUM(H903,)</f>
        <v>2925.5384300000001</v>
      </c>
      <c r="I902" s="76">
        <f t="shared" si="91"/>
        <v>99.881817343803348</v>
      </c>
    </row>
    <row r="903" spans="1:9" s="14" customFormat="1" ht="15.75">
      <c r="A903" s="35" t="s">
        <v>320</v>
      </c>
      <c r="B903" s="60"/>
      <c r="C903" s="60" t="s">
        <v>356</v>
      </c>
      <c r="D903" s="60" t="s">
        <v>308</v>
      </c>
      <c r="E903" s="26" t="s">
        <v>752</v>
      </c>
      <c r="F903" s="65">
        <v>610</v>
      </c>
      <c r="G903" s="23">
        <f t="shared" si="95"/>
        <v>2929</v>
      </c>
      <c r="H903" s="23">
        <f t="shared" si="95"/>
        <v>2925.5384300000001</v>
      </c>
      <c r="I903" s="76">
        <f t="shared" si="91"/>
        <v>99.881817343803348</v>
      </c>
    </row>
    <row r="904" spans="1:9" s="14" customFormat="1" ht="15.75">
      <c r="A904" s="35" t="s">
        <v>323</v>
      </c>
      <c r="B904" s="60"/>
      <c r="C904" s="60" t="s">
        <v>356</v>
      </c>
      <c r="D904" s="60" t="s">
        <v>308</v>
      </c>
      <c r="E904" s="26" t="s">
        <v>752</v>
      </c>
      <c r="F904" s="65">
        <v>612</v>
      </c>
      <c r="G904" s="23">
        <v>2929</v>
      </c>
      <c r="H904" s="23">
        <v>2925.5384300000001</v>
      </c>
      <c r="I904" s="76">
        <f t="shared" si="91"/>
        <v>99.881817343803348</v>
      </c>
    </row>
    <row r="905" spans="1:9" s="14" customFormat="1" ht="47.25">
      <c r="A905" s="35" t="s">
        <v>721</v>
      </c>
      <c r="B905" s="60"/>
      <c r="C905" s="60" t="s">
        <v>356</v>
      </c>
      <c r="D905" s="60" t="s">
        <v>308</v>
      </c>
      <c r="E905" s="26" t="s">
        <v>720</v>
      </c>
      <c r="F905" s="65"/>
      <c r="G905" s="23">
        <f t="shared" ref="G905:H907" si="96">SUM(G906)</f>
        <v>1213</v>
      </c>
      <c r="H905" s="23">
        <f t="shared" si="96"/>
        <v>1212.42257</v>
      </c>
      <c r="I905" s="76">
        <f t="shared" si="91"/>
        <v>99.952396537510296</v>
      </c>
    </row>
    <row r="906" spans="1:9" s="14" customFormat="1" ht="31.5">
      <c r="A906" s="35" t="s">
        <v>319</v>
      </c>
      <c r="B906" s="60"/>
      <c r="C906" s="60" t="s">
        <v>356</v>
      </c>
      <c r="D906" s="60" t="s">
        <v>308</v>
      </c>
      <c r="E906" s="26" t="s">
        <v>720</v>
      </c>
      <c r="F906" s="66">
        <v>600</v>
      </c>
      <c r="G906" s="23">
        <f>SUM(G907,)</f>
        <v>1213</v>
      </c>
      <c r="H906" s="23">
        <f>SUM(H907,)</f>
        <v>1212.42257</v>
      </c>
      <c r="I906" s="76">
        <f t="shared" si="91"/>
        <v>99.952396537510296</v>
      </c>
    </row>
    <row r="907" spans="1:9" s="14" customFormat="1" ht="15.75">
      <c r="A907" s="35" t="s">
        <v>320</v>
      </c>
      <c r="B907" s="60"/>
      <c r="C907" s="60" t="s">
        <v>356</v>
      </c>
      <c r="D907" s="60" t="s">
        <v>308</v>
      </c>
      <c r="E907" s="26" t="s">
        <v>720</v>
      </c>
      <c r="F907" s="65">
        <v>610</v>
      </c>
      <c r="G907" s="23">
        <f t="shared" si="96"/>
        <v>1213</v>
      </c>
      <c r="H907" s="23">
        <f t="shared" si="96"/>
        <v>1212.42257</v>
      </c>
      <c r="I907" s="76">
        <f t="shared" si="91"/>
        <v>99.952396537510296</v>
      </c>
    </row>
    <row r="908" spans="1:9" s="14" customFormat="1" ht="15.75">
      <c r="A908" s="35" t="s">
        <v>323</v>
      </c>
      <c r="B908" s="60"/>
      <c r="C908" s="60" t="s">
        <v>356</v>
      </c>
      <c r="D908" s="60" t="s">
        <v>308</v>
      </c>
      <c r="E908" s="26" t="s">
        <v>720</v>
      </c>
      <c r="F908" s="65">
        <v>612</v>
      </c>
      <c r="G908" s="23">
        <v>1213</v>
      </c>
      <c r="H908" s="23">
        <v>1212.42257</v>
      </c>
      <c r="I908" s="76">
        <f t="shared" ref="I908:I971" si="97">SUM(H908/G908*100)</f>
        <v>99.952396537510296</v>
      </c>
    </row>
    <row r="909" spans="1:9" ht="31.5">
      <c r="A909" s="25" t="s">
        <v>130</v>
      </c>
      <c r="B909" s="60"/>
      <c r="C909" s="60" t="s">
        <v>356</v>
      </c>
      <c r="D909" s="60" t="s">
        <v>308</v>
      </c>
      <c r="E909" s="27" t="s">
        <v>175</v>
      </c>
      <c r="F909" s="65"/>
      <c r="G909" s="23">
        <f>SUM(G910,)</f>
        <v>3629</v>
      </c>
      <c r="H909" s="23">
        <f>SUM(H910,)</f>
        <v>3460</v>
      </c>
      <c r="I909" s="76">
        <f t="shared" si="97"/>
        <v>95.343069716175251</v>
      </c>
    </row>
    <row r="910" spans="1:9" ht="15.75">
      <c r="A910" s="35" t="s">
        <v>14</v>
      </c>
      <c r="B910" s="60"/>
      <c r="C910" s="60" t="s">
        <v>356</v>
      </c>
      <c r="D910" s="60" t="s">
        <v>308</v>
      </c>
      <c r="E910" s="27" t="s">
        <v>176</v>
      </c>
      <c r="F910" s="65"/>
      <c r="G910" s="23">
        <f>SUM(G911,)</f>
        <v>3629</v>
      </c>
      <c r="H910" s="23">
        <f>SUM(H911,)</f>
        <v>3460</v>
      </c>
      <c r="I910" s="76">
        <f t="shared" si="97"/>
        <v>95.343069716175251</v>
      </c>
    </row>
    <row r="911" spans="1:9" ht="31.5">
      <c r="A911" s="35" t="s">
        <v>319</v>
      </c>
      <c r="B911" s="60"/>
      <c r="C911" s="60" t="s">
        <v>356</v>
      </c>
      <c r="D911" s="60" t="s">
        <v>308</v>
      </c>
      <c r="E911" s="27" t="s">
        <v>176</v>
      </c>
      <c r="F911" s="66">
        <v>600</v>
      </c>
      <c r="G911" s="23">
        <f>SUM(G912,G914)</f>
        <v>3629</v>
      </c>
      <c r="H911" s="23">
        <f>SUM(H912,H914)</f>
        <v>3460</v>
      </c>
      <c r="I911" s="76">
        <f t="shared" si="97"/>
        <v>95.343069716175251</v>
      </c>
    </row>
    <row r="912" spans="1:9" ht="15.75">
      <c r="A912" s="35" t="s">
        <v>320</v>
      </c>
      <c r="B912" s="60"/>
      <c r="C912" s="60" t="s">
        <v>356</v>
      </c>
      <c r="D912" s="60" t="s">
        <v>308</v>
      </c>
      <c r="E912" s="27" t="s">
        <v>176</v>
      </c>
      <c r="F912" s="65">
        <v>610</v>
      </c>
      <c r="G912" s="23">
        <f>SUM(G913)</f>
        <v>3544</v>
      </c>
      <c r="H912" s="23">
        <f>SUM(H913)</f>
        <v>3460</v>
      </c>
      <c r="I912" s="76">
        <f t="shared" si="97"/>
        <v>97.629796839729124</v>
      </c>
    </row>
    <row r="913" spans="1:9" ht="15.75">
      <c r="A913" s="35" t="s">
        <v>323</v>
      </c>
      <c r="B913" s="60"/>
      <c r="C913" s="60" t="s">
        <v>356</v>
      </c>
      <c r="D913" s="60" t="s">
        <v>308</v>
      </c>
      <c r="E913" s="27" t="s">
        <v>176</v>
      </c>
      <c r="F913" s="65">
        <v>612</v>
      </c>
      <c r="G913" s="23">
        <v>3544</v>
      </c>
      <c r="H913" s="23">
        <v>3460</v>
      </c>
      <c r="I913" s="76">
        <f t="shared" si="97"/>
        <v>97.629796839729124</v>
      </c>
    </row>
    <row r="914" spans="1:9" s="14" customFormat="1" ht="15.75">
      <c r="A914" s="35" t="s">
        <v>387</v>
      </c>
      <c r="B914" s="60"/>
      <c r="C914" s="60" t="s">
        <v>356</v>
      </c>
      <c r="D914" s="60" t="s">
        <v>308</v>
      </c>
      <c r="E914" s="27" t="s">
        <v>176</v>
      </c>
      <c r="F914" s="65">
        <v>620</v>
      </c>
      <c r="G914" s="23">
        <f>SUM(G915)</f>
        <v>85</v>
      </c>
      <c r="H914" s="23">
        <f>SUM(H915)</f>
        <v>0</v>
      </c>
      <c r="I914" s="76">
        <f t="shared" si="97"/>
        <v>0</v>
      </c>
    </row>
    <row r="915" spans="1:9" s="14" customFormat="1" ht="15.75">
      <c r="A915" s="35" t="s">
        <v>389</v>
      </c>
      <c r="B915" s="60"/>
      <c r="C915" s="60" t="s">
        <v>356</v>
      </c>
      <c r="D915" s="60" t="s">
        <v>308</v>
      </c>
      <c r="E915" s="27" t="s">
        <v>176</v>
      </c>
      <c r="F915" s="65">
        <v>622</v>
      </c>
      <c r="G915" s="23">
        <v>85</v>
      </c>
      <c r="H915" s="23">
        <v>0</v>
      </c>
      <c r="I915" s="76">
        <f t="shared" si="97"/>
        <v>0</v>
      </c>
    </row>
    <row r="916" spans="1:9" ht="31.5">
      <c r="A916" s="24" t="s">
        <v>131</v>
      </c>
      <c r="B916" s="60"/>
      <c r="C916" s="60" t="s">
        <v>356</v>
      </c>
      <c r="D916" s="60" t="s">
        <v>308</v>
      </c>
      <c r="E916" s="27" t="s">
        <v>177</v>
      </c>
      <c r="F916" s="65"/>
      <c r="G916" s="23">
        <f>SUM(G917)</f>
        <v>443</v>
      </c>
      <c r="H916" s="23">
        <f>SUM(H917)</f>
        <v>443</v>
      </c>
      <c r="I916" s="76">
        <f t="shared" si="97"/>
        <v>100</v>
      </c>
    </row>
    <row r="917" spans="1:9" ht="15.75">
      <c r="A917" s="24" t="s">
        <v>17</v>
      </c>
      <c r="B917" s="60"/>
      <c r="C917" s="60" t="s">
        <v>356</v>
      </c>
      <c r="D917" s="60" t="s">
        <v>308</v>
      </c>
      <c r="E917" s="27" t="s">
        <v>178</v>
      </c>
      <c r="F917" s="65"/>
      <c r="G917" s="23">
        <f>SUM(G918)</f>
        <v>443</v>
      </c>
      <c r="H917" s="23">
        <f>SUM(H918)</f>
        <v>443</v>
      </c>
      <c r="I917" s="76">
        <f t="shared" si="97"/>
        <v>100</v>
      </c>
    </row>
    <row r="918" spans="1:9" ht="31.5">
      <c r="A918" s="35" t="s">
        <v>319</v>
      </c>
      <c r="B918" s="60"/>
      <c r="C918" s="60" t="s">
        <v>356</v>
      </c>
      <c r="D918" s="60" t="s">
        <v>308</v>
      </c>
      <c r="E918" s="27" t="s">
        <v>178</v>
      </c>
      <c r="F918" s="66">
        <v>600</v>
      </c>
      <c r="G918" s="23">
        <f>SUM(G919,)</f>
        <v>443</v>
      </c>
      <c r="H918" s="23">
        <f>SUM(H919,)</f>
        <v>443</v>
      </c>
      <c r="I918" s="76">
        <f t="shared" si="97"/>
        <v>100</v>
      </c>
    </row>
    <row r="919" spans="1:9" ht="15.75">
      <c r="A919" s="35" t="s">
        <v>320</v>
      </c>
      <c r="B919" s="60"/>
      <c r="C919" s="60" t="s">
        <v>356</v>
      </c>
      <c r="D919" s="60" t="s">
        <v>308</v>
      </c>
      <c r="E919" s="27" t="s">
        <v>178</v>
      </c>
      <c r="F919" s="65">
        <v>610</v>
      </c>
      <c r="G919" s="23">
        <f>SUM(G920)</f>
        <v>443</v>
      </c>
      <c r="H919" s="23">
        <f>SUM(H920)</f>
        <v>443</v>
      </c>
      <c r="I919" s="76">
        <f t="shared" si="97"/>
        <v>100</v>
      </c>
    </row>
    <row r="920" spans="1:9" ht="15.75">
      <c r="A920" s="35" t="s">
        <v>323</v>
      </c>
      <c r="B920" s="60"/>
      <c r="C920" s="60" t="s">
        <v>356</v>
      </c>
      <c r="D920" s="60" t="s">
        <v>308</v>
      </c>
      <c r="E920" s="27" t="s">
        <v>178</v>
      </c>
      <c r="F920" s="65">
        <v>612</v>
      </c>
      <c r="G920" s="23">
        <v>443</v>
      </c>
      <c r="H920" s="23">
        <v>443</v>
      </c>
      <c r="I920" s="76">
        <f t="shared" si="97"/>
        <v>100</v>
      </c>
    </row>
    <row r="921" spans="1:9" ht="15.75">
      <c r="A921" s="24" t="s">
        <v>132</v>
      </c>
      <c r="B921" s="60"/>
      <c r="C921" s="60" t="s">
        <v>356</v>
      </c>
      <c r="D921" s="60" t="s">
        <v>308</v>
      </c>
      <c r="E921" s="27" t="s">
        <v>179</v>
      </c>
      <c r="F921" s="65"/>
      <c r="G921" s="23">
        <f>SUM(G922,G928)</f>
        <v>1895.75</v>
      </c>
      <c r="H921" s="23">
        <f>SUM(H922,H928)</f>
        <v>1797.0083999999999</v>
      </c>
      <c r="I921" s="76">
        <f t="shared" si="97"/>
        <v>94.79142291968877</v>
      </c>
    </row>
    <row r="922" spans="1:9" ht="15.75">
      <c r="A922" s="24" t="s">
        <v>17</v>
      </c>
      <c r="B922" s="60"/>
      <c r="C922" s="60" t="s">
        <v>356</v>
      </c>
      <c r="D922" s="60" t="s">
        <v>308</v>
      </c>
      <c r="E922" s="27" t="s">
        <v>180</v>
      </c>
      <c r="F922" s="65"/>
      <c r="G922" s="23">
        <f>SUM(G923)</f>
        <v>1818.59</v>
      </c>
      <c r="H922" s="23">
        <f>SUM(H923)</f>
        <v>1719.8524</v>
      </c>
      <c r="I922" s="76">
        <f t="shared" si="97"/>
        <v>94.570650888875448</v>
      </c>
    </row>
    <row r="923" spans="1:9" ht="31.5">
      <c r="A923" s="35" t="s">
        <v>319</v>
      </c>
      <c r="B923" s="60"/>
      <c r="C923" s="60" t="s">
        <v>356</v>
      </c>
      <c r="D923" s="60" t="s">
        <v>308</v>
      </c>
      <c r="E923" s="27" t="s">
        <v>180</v>
      </c>
      <c r="F923" s="66">
        <v>600</v>
      </c>
      <c r="G923" s="23">
        <f>SUM(G924,G926)</f>
        <v>1818.59</v>
      </c>
      <c r="H923" s="23">
        <f>SUM(H924,H926)</f>
        <v>1719.8524</v>
      </c>
      <c r="I923" s="76">
        <f t="shared" si="97"/>
        <v>94.570650888875448</v>
      </c>
    </row>
    <row r="924" spans="1:9" ht="15.75">
      <c r="A924" s="35" t="s">
        <v>320</v>
      </c>
      <c r="B924" s="60"/>
      <c r="C924" s="60" t="s">
        <v>356</v>
      </c>
      <c r="D924" s="60" t="s">
        <v>308</v>
      </c>
      <c r="E924" s="27" t="s">
        <v>180</v>
      </c>
      <c r="F924" s="65">
        <v>610</v>
      </c>
      <c r="G924" s="23">
        <f>SUM(G925,)</f>
        <v>1378.59</v>
      </c>
      <c r="H924" s="23">
        <f>SUM(H925,)</f>
        <v>1353.59</v>
      </c>
      <c r="I924" s="76">
        <f t="shared" si="97"/>
        <v>98.186552927266263</v>
      </c>
    </row>
    <row r="925" spans="1:9" ht="15.75">
      <c r="A925" s="35" t="s">
        <v>323</v>
      </c>
      <c r="B925" s="60"/>
      <c r="C925" s="60" t="s">
        <v>356</v>
      </c>
      <c r="D925" s="60" t="s">
        <v>308</v>
      </c>
      <c r="E925" s="27" t="s">
        <v>180</v>
      </c>
      <c r="F925" s="65">
        <v>612</v>
      </c>
      <c r="G925" s="23">
        <v>1378.59</v>
      </c>
      <c r="H925" s="23">
        <v>1353.59</v>
      </c>
      <c r="I925" s="76">
        <f t="shared" si="97"/>
        <v>98.186552927266263</v>
      </c>
    </row>
    <row r="926" spans="1:9" ht="15.75">
      <c r="A926" s="35" t="s">
        <v>387</v>
      </c>
      <c r="B926" s="60"/>
      <c r="C926" s="60" t="s">
        <v>356</v>
      </c>
      <c r="D926" s="60" t="s">
        <v>308</v>
      </c>
      <c r="E926" s="27" t="s">
        <v>180</v>
      </c>
      <c r="F926" s="65">
        <v>620</v>
      </c>
      <c r="G926" s="23">
        <f>SUM(G927)</f>
        <v>440</v>
      </c>
      <c r="H926" s="23">
        <f>SUM(H927)</f>
        <v>366.26240000000001</v>
      </c>
      <c r="I926" s="76">
        <f t="shared" si="97"/>
        <v>83.241454545454559</v>
      </c>
    </row>
    <row r="927" spans="1:9" ht="15.75">
      <c r="A927" s="35" t="s">
        <v>389</v>
      </c>
      <c r="B927" s="60"/>
      <c r="C927" s="60" t="s">
        <v>356</v>
      </c>
      <c r="D927" s="60" t="s">
        <v>308</v>
      </c>
      <c r="E927" s="27" t="s">
        <v>180</v>
      </c>
      <c r="F927" s="65">
        <v>622</v>
      </c>
      <c r="G927" s="23">
        <v>440</v>
      </c>
      <c r="H927" s="23">
        <v>366.26240000000001</v>
      </c>
      <c r="I927" s="76">
        <f t="shared" si="97"/>
        <v>83.241454545454559</v>
      </c>
    </row>
    <row r="928" spans="1:9" ht="15.75">
      <c r="A928" s="24" t="s">
        <v>18</v>
      </c>
      <c r="B928" s="60"/>
      <c r="C928" s="60" t="s">
        <v>356</v>
      </c>
      <c r="D928" s="60" t="s">
        <v>308</v>
      </c>
      <c r="E928" s="27" t="s">
        <v>284</v>
      </c>
      <c r="F928" s="65"/>
      <c r="G928" s="23">
        <f>SUM(G930)</f>
        <v>77.16</v>
      </c>
      <c r="H928" s="23">
        <f>SUM(H930)</f>
        <v>77.156000000000006</v>
      </c>
      <c r="I928" s="76">
        <f t="shared" si="97"/>
        <v>99.994815966822202</v>
      </c>
    </row>
    <row r="929" spans="1:9" ht="31.5">
      <c r="A929" s="35" t="s">
        <v>319</v>
      </c>
      <c r="B929" s="60"/>
      <c r="C929" s="60" t="s">
        <v>356</v>
      </c>
      <c r="D929" s="60" t="s">
        <v>308</v>
      </c>
      <c r="E929" s="27" t="s">
        <v>284</v>
      </c>
      <c r="F929" s="66">
        <v>600</v>
      </c>
      <c r="G929" s="23">
        <f>SUM(G930,)</f>
        <v>77.16</v>
      </c>
      <c r="H929" s="23">
        <f>SUM(H930,)</f>
        <v>77.156000000000006</v>
      </c>
      <c r="I929" s="76">
        <f t="shared" si="97"/>
        <v>99.994815966822202</v>
      </c>
    </row>
    <row r="930" spans="1:9" ht="15.75">
      <c r="A930" s="35" t="s">
        <v>320</v>
      </c>
      <c r="B930" s="60"/>
      <c r="C930" s="60" t="s">
        <v>356</v>
      </c>
      <c r="D930" s="60" t="s">
        <v>308</v>
      </c>
      <c r="E930" s="27" t="s">
        <v>284</v>
      </c>
      <c r="F930" s="65">
        <v>610</v>
      </c>
      <c r="G930" s="23">
        <f>SUM(G931,)</f>
        <v>77.16</v>
      </c>
      <c r="H930" s="23">
        <f>SUM(H931,)</f>
        <v>77.156000000000006</v>
      </c>
      <c r="I930" s="76">
        <f t="shared" si="97"/>
        <v>99.994815966822202</v>
      </c>
    </row>
    <row r="931" spans="1:9" ht="15.75">
      <c r="A931" s="35" t="s">
        <v>323</v>
      </c>
      <c r="B931" s="60"/>
      <c r="C931" s="60" t="s">
        <v>356</v>
      </c>
      <c r="D931" s="60" t="s">
        <v>308</v>
      </c>
      <c r="E931" s="27" t="s">
        <v>284</v>
      </c>
      <c r="F931" s="65">
        <v>612</v>
      </c>
      <c r="G931" s="23">
        <v>77.16</v>
      </c>
      <c r="H931" s="23">
        <v>77.156000000000006</v>
      </c>
      <c r="I931" s="76">
        <f t="shared" si="97"/>
        <v>99.994815966822202</v>
      </c>
    </row>
    <row r="932" spans="1:9" ht="15.75">
      <c r="A932" s="35" t="s">
        <v>412</v>
      </c>
      <c r="B932" s="60"/>
      <c r="C932" s="60" t="s">
        <v>356</v>
      </c>
      <c r="D932" s="60" t="s">
        <v>328</v>
      </c>
      <c r="E932" s="27"/>
      <c r="F932" s="65"/>
      <c r="G932" s="23">
        <f>SUM(G933,G955)</f>
        <v>37845.360000000001</v>
      </c>
      <c r="H932" s="23">
        <f>SUM(H933,H955)</f>
        <v>37449.448479999992</v>
      </c>
      <c r="I932" s="76">
        <f t="shared" si="97"/>
        <v>98.953870381996609</v>
      </c>
    </row>
    <row r="933" spans="1:9" ht="31.5">
      <c r="A933" s="25" t="s">
        <v>424</v>
      </c>
      <c r="B933" s="63"/>
      <c r="C933" s="63" t="s">
        <v>356</v>
      </c>
      <c r="D933" s="60" t="s">
        <v>328</v>
      </c>
      <c r="E933" s="26" t="s">
        <v>37</v>
      </c>
      <c r="F933" s="60"/>
      <c r="G933" s="23">
        <f>SUM(G934,G949)</f>
        <v>724.94</v>
      </c>
      <c r="H933" s="23">
        <f>SUM(H934,H949)</f>
        <v>724.93500000000006</v>
      </c>
      <c r="I933" s="76">
        <f t="shared" si="97"/>
        <v>99.99931028774796</v>
      </c>
    </row>
    <row r="934" spans="1:9" ht="33.75" customHeight="1">
      <c r="A934" s="25" t="s">
        <v>443</v>
      </c>
      <c r="B934" s="60"/>
      <c r="C934" s="60" t="s">
        <v>356</v>
      </c>
      <c r="D934" s="60" t="s">
        <v>328</v>
      </c>
      <c r="E934" s="27" t="s">
        <v>38</v>
      </c>
      <c r="F934" s="60"/>
      <c r="G934" s="23">
        <f>SUM(G935,G940,)</f>
        <v>665.84</v>
      </c>
      <c r="H934" s="23">
        <f>SUM(H935,H940,)</f>
        <v>665.83500000000004</v>
      </c>
      <c r="I934" s="76">
        <f t="shared" si="97"/>
        <v>99.999249068845359</v>
      </c>
    </row>
    <row r="935" spans="1:9" ht="48" customHeight="1">
      <c r="A935" s="25" t="s">
        <v>82</v>
      </c>
      <c r="B935" s="60"/>
      <c r="C935" s="60" t="s">
        <v>356</v>
      </c>
      <c r="D935" s="60" t="s">
        <v>328</v>
      </c>
      <c r="E935" s="27" t="s">
        <v>83</v>
      </c>
      <c r="F935" s="60"/>
      <c r="G935" s="23">
        <f>SUM(G936)</f>
        <v>581.84</v>
      </c>
      <c r="H935" s="23">
        <f>SUM(H936)</f>
        <v>581.83500000000004</v>
      </c>
      <c r="I935" s="76">
        <f t="shared" si="97"/>
        <v>99.999140657225354</v>
      </c>
    </row>
    <row r="936" spans="1:9" ht="63">
      <c r="A936" s="33" t="s">
        <v>488</v>
      </c>
      <c r="B936" s="60"/>
      <c r="C936" s="60" t="s">
        <v>356</v>
      </c>
      <c r="D936" s="60" t="s">
        <v>328</v>
      </c>
      <c r="E936" s="27" t="s">
        <v>88</v>
      </c>
      <c r="F936" s="60"/>
      <c r="G936" s="23">
        <f>SUM(G937)</f>
        <v>581.84</v>
      </c>
      <c r="H936" s="23">
        <f>SUM(H937)</f>
        <v>581.83500000000004</v>
      </c>
      <c r="I936" s="76">
        <f t="shared" si="97"/>
        <v>99.999140657225354</v>
      </c>
    </row>
    <row r="937" spans="1:9" ht="31.5">
      <c r="A937" s="35" t="s">
        <v>319</v>
      </c>
      <c r="B937" s="60"/>
      <c r="C937" s="60" t="s">
        <v>356</v>
      </c>
      <c r="D937" s="60" t="s">
        <v>328</v>
      </c>
      <c r="E937" s="27" t="s">
        <v>88</v>
      </c>
      <c r="F937" s="66">
        <v>600</v>
      </c>
      <c r="G937" s="23">
        <f>SUM(G938,)</f>
        <v>581.84</v>
      </c>
      <c r="H937" s="23">
        <f>SUM(H938,)</f>
        <v>581.83500000000004</v>
      </c>
      <c r="I937" s="76">
        <f t="shared" si="97"/>
        <v>99.999140657225354</v>
      </c>
    </row>
    <row r="938" spans="1:9" ht="15.75">
      <c r="A938" s="35" t="s">
        <v>320</v>
      </c>
      <c r="B938" s="60"/>
      <c r="C938" s="60" t="s">
        <v>356</v>
      </c>
      <c r="D938" s="60" t="s">
        <v>328</v>
      </c>
      <c r="E938" s="27" t="s">
        <v>88</v>
      </c>
      <c r="F938" s="65">
        <v>610</v>
      </c>
      <c r="G938" s="23">
        <f>SUM(G939)</f>
        <v>581.84</v>
      </c>
      <c r="H938" s="23">
        <f>SUM(H939)</f>
        <v>581.83500000000004</v>
      </c>
      <c r="I938" s="76">
        <f t="shared" si="97"/>
        <v>99.999140657225354</v>
      </c>
    </row>
    <row r="939" spans="1:9" ht="18" customHeight="1">
      <c r="A939" s="35" t="s">
        <v>323</v>
      </c>
      <c r="B939" s="60"/>
      <c r="C939" s="60" t="s">
        <v>356</v>
      </c>
      <c r="D939" s="60" t="s">
        <v>328</v>
      </c>
      <c r="E939" s="27" t="s">
        <v>88</v>
      </c>
      <c r="F939" s="65">
        <v>612</v>
      </c>
      <c r="G939" s="23">
        <v>581.84</v>
      </c>
      <c r="H939" s="23">
        <v>581.83500000000004</v>
      </c>
      <c r="I939" s="76">
        <f t="shared" si="97"/>
        <v>99.999140657225354</v>
      </c>
    </row>
    <row r="940" spans="1:9" ht="63">
      <c r="A940" s="35" t="s">
        <v>236</v>
      </c>
      <c r="B940" s="60"/>
      <c r="C940" s="60" t="s">
        <v>356</v>
      </c>
      <c r="D940" s="60" t="s">
        <v>328</v>
      </c>
      <c r="E940" s="27" t="s">
        <v>84</v>
      </c>
      <c r="F940" s="65"/>
      <c r="G940" s="23">
        <f>SUM(G941,G945)</f>
        <v>84</v>
      </c>
      <c r="H940" s="23">
        <f>SUM(H941,H945)</f>
        <v>84</v>
      </c>
      <c r="I940" s="76">
        <f t="shared" si="97"/>
        <v>100</v>
      </c>
    </row>
    <row r="941" spans="1:9" ht="47.25">
      <c r="A941" s="35" t="s">
        <v>85</v>
      </c>
      <c r="B941" s="65"/>
      <c r="C941" s="65" t="s">
        <v>356</v>
      </c>
      <c r="D941" s="60" t="s">
        <v>328</v>
      </c>
      <c r="E941" s="27" t="s">
        <v>207</v>
      </c>
      <c r="F941" s="65"/>
      <c r="G941" s="23">
        <f>SUM(G942)</f>
        <v>48</v>
      </c>
      <c r="H941" s="23">
        <f>SUM(H942)</f>
        <v>48</v>
      </c>
      <c r="I941" s="76">
        <f t="shared" si="97"/>
        <v>100</v>
      </c>
    </row>
    <row r="942" spans="1:9" ht="31.5">
      <c r="A942" s="35" t="s">
        <v>319</v>
      </c>
      <c r="B942" s="60"/>
      <c r="C942" s="60" t="s">
        <v>356</v>
      </c>
      <c r="D942" s="60" t="s">
        <v>328</v>
      </c>
      <c r="E942" s="27" t="s">
        <v>207</v>
      </c>
      <c r="F942" s="66">
        <v>600</v>
      </c>
      <c r="G942" s="23">
        <f>SUM(G943,)</f>
        <v>48</v>
      </c>
      <c r="H942" s="23">
        <f>SUM(H943,)</f>
        <v>48</v>
      </c>
      <c r="I942" s="76">
        <f t="shared" si="97"/>
        <v>100</v>
      </c>
    </row>
    <row r="943" spans="1:9" ht="15.75">
      <c r="A943" s="35" t="s">
        <v>320</v>
      </c>
      <c r="B943" s="60"/>
      <c r="C943" s="60" t="s">
        <v>356</v>
      </c>
      <c r="D943" s="60" t="s">
        <v>328</v>
      </c>
      <c r="E943" s="27" t="s">
        <v>207</v>
      </c>
      <c r="F943" s="65">
        <v>610</v>
      </c>
      <c r="G943" s="23">
        <f>SUM(G944)</f>
        <v>48</v>
      </c>
      <c r="H943" s="23">
        <f>SUM(H944)</f>
        <v>48</v>
      </c>
      <c r="I943" s="76">
        <f t="shared" si="97"/>
        <v>100</v>
      </c>
    </row>
    <row r="944" spans="1:9" ht="21" customHeight="1">
      <c r="A944" s="35" t="s">
        <v>323</v>
      </c>
      <c r="B944" s="60"/>
      <c r="C944" s="60" t="s">
        <v>356</v>
      </c>
      <c r="D944" s="60" t="s">
        <v>328</v>
      </c>
      <c r="E944" s="27" t="s">
        <v>207</v>
      </c>
      <c r="F944" s="65">
        <v>612</v>
      </c>
      <c r="G944" s="23">
        <v>48</v>
      </c>
      <c r="H944" s="23">
        <v>48</v>
      </c>
      <c r="I944" s="76">
        <f t="shared" si="97"/>
        <v>100</v>
      </c>
    </row>
    <row r="945" spans="1:9" ht="31.5">
      <c r="A945" s="35" t="s">
        <v>86</v>
      </c>
      <c r="B945" s="60"/>
      <c r="C945" s="60" t="s">
        <v>356</v>
      </c>
      <c r="D945" s="60" t="s">
        <v>328</v>
      </c>
      <c r="E945" s="27" t="s">
        <v>90</v>
      </c>
      <c r="F945" s="65"/>
      <c r="G945" s="23">
        <f>SUM(G946,)</f>
        <v>36</v>
      </c>
      <c r="H945" s="23">
        <f>SUM(H946,)</f>
        <v>36</v>
      </c>
      <c r="I945" s="76">
        <f t="shared" si="97"/>
        <v>100</v>
      </c>
    </row>
    <row r="946" spans="1:9" ht="31.5">
      <c r="A946" s="35" t="s">
        <v>319</v>
      </c>
      <c r="B946" s="60"/>
      <c r="C946" s="60" t="s">
        <v>356</v>
      </c>
      <c r="D946" s="60" t="s">
        <v>328</v>
      </c>
      <c r="E946" s="27" t="s">
        <v>90</v>
      </c>
      <c r="F946" s="66">
        <v>600</v>
      </c>
      <c r="G946" s="23">
        <f>SUM(G947,)</f>
        <v>36</v>
      </c>
      <c r="H946" s="23">
        <f>SUM(H947,)</f>
        <v>36</v>
      </c>
      <c r="I946" s="76">
        <f t="shared" si="97"/>
        <v>100</v>
      </c>
    </row>
    <row r="947" spans="1:9" ht="15.75">
      <c r="A947" s="35" t="s">
        <v>320</v>
      </c>
      <c r="B947" s="60"/>
      <c r="C947" s="60" t="s">
        <v>356</v>
      </c>
      <c r="D947" s="60" t="s">
        <v>328</v>
      </c>
      <c r="E947" s="27" t="s">
        <v>90</v>
      </c>
      <c r="F947" s="65">
        <v>610</v>
      </c>
      <c r="G947" s="23">
        <f>SUM(G948)</f>
        <v>36</v>
      </c>
      <c r="H947" s="23">
        <f>SUM(H948)</f>
        <v>36</v>
      </c>
      <c r="I947" s="76">
        <f t="shared" si="97"/>
        <v>100</v>
      </c>
    </row>
    <row r="948" spans="1:9" ht="19.5" customHeight="1">
      <c r="A948" s="35" t="s">
        <v>323</v>
      </c>
      <c r="B948" s="60"/>
      <c r="C948" s="60" t="s">
        <v>356</v>
      </c>
      <c r="D948" s="60" t="s">
        <v>328</v>
      </c>
      <c r="E948" s="27" t="s">
        <v>90</v>
      </c>
      <c r="F948" s="65">
        <v>612</v>
      </c>
      <c r="G948" s="23">
        <v>36</v>
      </c>
      <c r="H948" s="23">
        <v>36</v>
      </c>
      <c r="I948" s="76">
        <f t="shared" si="97"/>
        <v>100</v>
      </c>
    </row>
    <row r="949" spans="1:9" ht="31.5">
      <c r="A949" s="25" t="s">
        <v>451</v>
      </c>
      <c r="B949" s="60"/>
      <c r="C949" s="60" t="s">
        <v>356</v>
      </c>
      <c r="D949" s="60" t="s">
        <v>328</v>
      </c>
      <c r="E949" s="26" t="s">
        <v>41</v>
      </c>
      <c r="F949" s="65"/>
      <c r="G949" s="23">
        <f t="shared" ref="G949:H951" si="98">SUM(G950)</f>
        <v>59.1</v>
      </c>
      <c r="H949" s="23">
        <f t="shared" si="98"/>
        <v>59.1</v>
      </c>
      <c r="I949" s="76">
        <f t="shared" si="97"/>
        <v>100</v>
      </c>
    </row>
    <row r="950" spans="1:9" ht="36.75" customHeight="1">
      <c r="A950" s="35" t="s">
        <v>644</v>
      </c>
      <c r="B950" s="60"/>
      <c r="C950" s="60" t="s">
        <v>356</v>
      </c>
      <c r="D950" s="60" t="s">
        <v>328</v>
      </c>
      <c r="E950" s="26" t="s">
        <v>645</v>
      </c>
      <c r="F950" s="65"/>
      <c r="G950" s="23">
        <f t="shared" si="98"/>
        <v>59.1</v>
      </c>
      <c r="H950" s="23">
        <f t="shared" si="98"/>
        <v>59.1</v>
      </c>
      <c r="I950" s="76">
        <f t="shared" si="97"/>
        <v>100</v>
      </c>
    </row>
    <row r="951" spans="1:9" ht="31.5">
      <c r="A951" s="35" t="s">
        <v>646</v>
      </c>
      <c r="B951" s="26"/>
      <c r="C951" s="65" t="s">
        <v>356</v>
      </c>
      <c r="D951" s="60" t="s">
        <v>328</v>
      </c>
      <c r="E951" s="26" t="s">
        <v>647</v>
      </c>
      <c r="F951" s="65"/>
      <c r="G951" s="23">
        <f t="shared" si="98"/>
        <v>59.1</v>
      </c>
      <c r="H951" s="23">
        <f t="shared" si="98"/>
        <v>59.1</v>
      </c>
      <c r="I951" s="76">
        <f t="shared" si="97"/>
        <v>100</v>
      </c>
    </row>
    <row r="952" spans="1:9" ht="31.5">
      <c r="A952" s="35" t="s">
        <v>319</v>
      </c>
      <c r="B952" s="60"/>
      <c r="C952" s="60" t="s">
        <v>356</v>
      </c>
      <c r="D952" s="60" t="s">
        <v>328</v>
      </c>
      <c r="E952" s="26" t="s">
        <v>647</v>
      </c>
      <c r="F952" s="66">
        <v>600</v>
      </c>
      <c r="G952" s="23">
        <f>SUM(G953,)</f>
        <v>59.1</v>
      </c>
      <c r="H952" s="23">
        <f>SUM(H953,)</f>
        <v>59.1</v>
      </c>
      <c r="I952" s="76">
        <f t="shared" si="97"/>
        <v>100</v>
      </c>
    </row>
    <row r="953" spans="1:9" ht="15.75">
      <c r="A953" s="35" t="s">
        <v>320</v>
      </c>
      <c r="B953" s="60"/>
      <c r="C953" s="60" t="s">
        <v>356</v>
      </c>
      <c r="D953" s="60" t="s">
        <v>328</v>
      </c>
      <c r="E953" s="26" t="s">
        <v>647</v>
      </c>
      <c r="F953" s="65">
        <v>610</v>
      </c>
      <c r="G953" s="23">
        <f>SUM(G954)</f>
        <v>59.1</v>
      </c>
      <c r="H953" s="23">
        <f>SUM(H954)</f>
        <v>59.1</v>
      </c>
      <c r="I953" s="76">
        <f t="shared" si="97"/>
        <v>100</v>
      </c>
    </row>
    <row r="954" spans="1:9" ht="16.5" customHeight="1">
      <c r="A954" s="35" t="s">
        <v>323</v>
      </c>
      <c r="B954" s="60"/>
      <c r="C954" s="60" t="s">
        <v>356</v>
      </c>
      <c r="D954" s="60" t="s">
        <v>328</v>
      </c>
      <c r="E954" s="26" t="s">
        <v>647</v>
      </c>
      <c r="F954" s="65">
        <v>612</v>
      </c>
      <c r="G954" s="23">
        <v>59.1</v>
      </c>
      <c r="H954" s="23">
        <v>59.1</v>
      </c>
      <c r="I954" s="76">
        <f t="shared" si="97"/>
        <v>100</v>
      </c>
    </row>
    <row r="955" spans="1:9" ht="31.5">
      <c r="A955" s="25" t="s">
        <v>430</v>
      </c>
      <c r="B955" s="60"/>
      <c r="C955" s="60" t="s">
        <v>356</v>
      </c>
      <c r="D955" s="60" t="s">
        <v>328</v>
      </c>
      <c r="E955" s="26" t="s">
        <v>158</v>
      </c>
      <c r="F955" s="60"/>
      <c r="G955" s="23">
        <f>SUM(G956,)</f>
        <v>37120.42</v>
      </c>
      <c r="H955" s="23">
        <f>SUM(H956,)</f>
        <v>36724.513479999994</v>
      </c>
      <c r="I955" s="76">
        <f t="shared" si="97"/>
        <v>98.933453554674216</v>
      </c>
    </row>
    <row r="956" spans="1:9" ht="31.5">
      <c r="A956" s="25" t="s">
        <v>9</v>
      </c>
      <c r="B956" s="60"/>
      <c r="C956" s="60" t="s">
        <v>356</v>
      </c>
      <c r="D956" s="60" t="s">
        <v>328</v>
      </c>
      <c r="E956" s="27" t="s">
        <v>182</v>
      </c>
      <c r="F956" s="65"/>
      <c r="G956" s="23">
        <f>SUM(G957,G976)</f>
        <v>37120.42</v>
      </c>
      <c r="H956" s="23">
        <f>SUM(H957,H976)</f>
        <v>36724.513479999994</v>
      </c>
      <c r="I956" s="76">
        <f t="shared" si="97"/>
        <v>98.933453554674216</v>
      </c>
    </row>
    <row r="957" spans="1:9" ht="83.25" customHeight="1">
      <c r="A957" s="35" t="s">
        <v>134</v>
      </c>
      <c r="B957" s="65"/>
      <c r="C957" s="65" t="s">
        <v>356</v>
      </c>
      <c r="D957" s="65" t="s">
        <v>328</v>
      </c>
      <c r="E957" s="49" t="s">
        <v>183</v>
      </c>
      <c r="F957" s="65"/>
      <c r="G957" s="30">
        <f>SUM(G958,G963,G968,G972,)</f>
        <v>36981.339999999997</v>
      </c>
      <c r="H957" s="30">
        <f>SUM(H958,H963,H968,H972,)</f>
        <v>36585.433479999992</v>
      </c>
      <c r="I957" s="76">
        <f t="shared" si="97"/>
        <v>98.929442470175488</v>
      </c>
    </row>
    <row r="958" spans="1:9" ht="15.75">
      <c r="A958" s="24" t="s">
        <v>616</v>
      </c>
      <c r="B958" s="63"/>
      <c r="C958" s="63" t="s">
        <v>356</v>
      </c>
      <c r="D958" s="60" t="s">
        <v>328</v>
      </c>
      <c r="E958" s="27" t="s">
        <v>184</v>
      </c>
      <c r="F958" s="60"/>
      <c r="G958" s="23">
        <f>SUM(G959)</f>
        <v>15283.27</v>
      </c>
      <c r="H958" s="23">
        <f>SUM(H959)</f>
        <v>14893.966329999999</v>
      </c>
      <c r="I958" s="76">
        <f t="shared" si="97"/>
        <v>97.452746238206871</v>
      </c>
    </row>
    <row r="959" spans="1:9" ht="31.5">
      <c r="A959" s="35" t="s">
        <v>319</v>
      </c>
      <c r="B959" s="63"/>
      <c r="C959" s="63" t="s">
        <v>356</v>
      </c>
      <c r="D959" s="60" t="s">
        <v>328</v>
      </c>
      <c r="E959" s="27" t="s">
        <v>184</v>
      </c>
      <c r="F959" s="66">
        <v>600</v>
      </c>
      <c r="G959" s="23">
        <f>SUM(G960)</f>
        <v>15283.27</v>
      </c>
      <c r="H959" s="23">
        <f>SUM(H960)</f>
        <v>14893.966329999999</v>
      </c>
      <c r="I959" s="76">
        <f t="shared" si="97"/>
        <v>97.452746238206871</v>
      </c>
    </row>
    <row r="960" spans="1:9" ht="15.75">
      <c r="A960" s="35" t="s">
        <v>320</v>
      </c>
      <c r="B960" s="63"/>
      <c r="C960" s="63" t="s">
        <v>356</v>
      </c>
      <c r="D960" s="60" t="s">
        <v>328</v>
      </c>
      <c r="E960" s="27" t="s">
        <v>184</v>
      </c>
      <c r="F960" s="65">
        <v>610</v>
      </c>
      <c r="G960" s="23">
        <f>SUM(G961,G962)</f>
        <v>15283.27</v>
      </c>
      <c r="H960" s="23">
        <f>SUM(H961,H962)</f>
        <v>14893.966329999999</v>
      </c>
      <c r="I960" s="76">
        <f t="shared" si="97"/>
        <v>97.452746238206871</v>
      </c>
    </row>
    <row r="961" spans="1:9" ht="49.5" customHeight="1">
      <c r="A961" s="35" t="s">
        <v>321</v>
      </c>
      <c r="B961" s="63"/>
      <c r="C961" s="63" t="s">
        <v>356</v>
      </c>
      <c r="D961" s="60" t="s">
        <v>328</v>
      </c>
      <c r="E961" s="27" t="s">
        <v>184</v>
      </c>
      <c r="F961" s="65">
        <v>611</v>
      </c>
      <c r="G961" s="23">
        <v>15143.73</v>
      </c>
      <c r="H961" s="23">
        <v>14893.966329999999</v>
      </c>
      <c r="I961" s="76">
        <f t="shared" si="97"/>
        <v>98.350712341015054</v>
      </c>
    </row>
    <row r="962" spans="1:9" s="14" customFormat="1" ht="15.75">
      <c r="A962" s="35" t="s">
        <v>323</v>
      </c>
      <c r="B962" s="60"/>
      <c r="C962" s="60" t="s">
        <v>356</v>
      </c>
      <c r="D962" s="60" t="s">
        <v>328</v>
      </c>
      <c r="E962" s="27" t="s">
        <v>184</v>
      </c>
      <c r="F962" s="65">
        <v>612</v>
      </c>
      <c r="G962" s="23">
        <v>139.54</v>
      </c>
      <c r="H962" s="23">
        <v>0</v>
      </c>
      <c r="I962" s="76">
        <f t="shared" si="97"/>
        <v>0</v>
      </c>
    </row>
    <row r="963" spans="1:9" ht="31.5">
      <c r="A963" s="24" t="s">
        <v>19</v>
      </c>
      <c r="B963" s="63"/>
      <c r="C963" s="63" t="s">
        <v>356</v>
      </c>
      <c r="D963" s="60" t="s">
        <v>328</v>
      </c>
      <c r="E963" s="27" t="s">
        <v>185</v>
      </c>
      <c r="F963" s="60"/>
      <c r="G963" s="23">
        <f>SUM(G964)</f>
        <v>21433.87</v>
      </c>
      <c r="H963" s="23">
        <f>SUM(H964)</f>
        <v>21427.26715</v>
      </c>
      <c r="I963" s="76">
        <f t="shared" si="97"/>
        <v>99.969194317218495</v>
      </c>
    </row>
    <row r="964" spans="1:9" ht="31.5">
      <c r="A964" s="35" t="s">
        <v>319</v>
      </c>
      <c r="B964" s="63"/>
      <c r="C964" s="63" t="s">
        <v>356</v>
      </c>
      <c r="D964" s="60" t="s">
        <v>328</v>
      </c>
      <c r="E964" s="27" t="s">
        <v>185</v>
      </c>
      <c r="F964" s="66">
        <v>600</v>
      </c>
      <c r="G964" s="23">
        <f>SUM(G965,)</f>
        <v>21433.87</v>
      </c>
      <c r="H964" s="23">
        <f>SUM(H965,)</f>
        <v>21427.26715</v>
      </c>
      <c r="I964" s="76">
        <f t="shared" si="97"/>
        <v>99.969194317218495</v>
      </c>
    </row>
    <row r="965" spans="1:9" ht="15.75">
      <c r="A965" s="35" t="s">
        <v>320</v>
      </c>
      <c r="B965" s="63"/>
      <c r="C965" s="63" t="s">
        <v>356</v>
      </c>
      <c r="D965" s="60" t="s">
        <v>328</v>
      </c>
      <c r="E965" s="27" t="s">
        <v>185</v>
      </c>
      <c r="F965" s="65">
        <v>610</v>
      </c>
      <c r="G965" s="23">
        <f>SUM(G966,G967)</f>
        <v>21433.87</v>
      </c>
      <c r="H965" s="23">
        <f>SUM(H966,H967)</f>
        <v>21427.26715</v>
      </c>
      <c r="I965" s="76">
        <f t="shared" si="97"/>
        <v>99.969194317218495</v>
      </c>
    </row>
    <row r="966" spans="1:9" ht="48.6" customHeight="1">
      <c r="A966" s="35" t="s">
        <v>321</v>
      </c>
      <c r="B966" s="63"/>
      <c r="C966" s="63" t="s">
        <v>356</v>
      </c>
      <c r="D966" s="60" t="s">
        <v>328</v>
      </c>
      <c r="E966" s="27" t="s">
        <v>185</v>
      </c>
      <c r="F966" s="65">
        <v>611</v>
      </c>
      <c r="G966" s="23">
        <v>21363.87</v>
      </c>
      <c r="H966" s="23">
        <v>21357.397150000001</v>
      </c>
      <c r="I966" s="76">
        <f t="shared" si="97"/>
        <v>99.969701884536846</v>
      </c>
    </row>
    <row r="967" spans="1:9" ht="15.75">
      <c r="A967" s="35" t="s">
        <v>323</v>
      </c>
      <c r="B967" s="60"/>
      <c r="C967" s="60" t="s">
        <v>356</v>
      </c>
      <c r="D967" s="60" t="s">
        <v>328</v>
      </c>
      <c r="E967" s="27" t="s">
        <v>185</v>
      </c>
      <c r="F967" s="65">
        <v>612</v>
      </c>
      <c r="G967" s="23">
        <v>70</v>
      </c>
      <c r="H967" s="23">
        <v>69.87</v>
      </c>
      <c r="I967" s="76">
        <f t="shared" si="97"/>
        <v>99.814285714285717</v>
      </c>
    </row>
    <row r="968" spans="1:9" s="14" customFormat="1" ht="63">
      <c r="A968" s="35" t="s">
        <v>756</v>
      </c>
      <c r="B968" s="60"/>
      <c r="C968" s="60" t="s">
        <v>356</v>
      </c>
      <c r="D968" s="60" t="s">
        <v>328</v>
      </c>
      <c r="E968" s="27" t="s">
        <v>754</v>
      </c>
      <c r="F968" s="65"/>
      <c r="G968" s="23">
        <f t="shared" ref="G968:H970" si="99">SUM(G969,)</f>
        <v>229.7</v>
      </c>
      <c r="H968" s="23">
        <f t="shared" si="99"/>
        <v>229.7</v>
      </c>
      <c r="I968" s="76">
        <f t="shared" si="97"/>
        <v>100</v>
      </c>
    </row>
    <row r="969" spans="1:9" s="14" customFormat="1" ht="31.5">
      <c r="A969" s="35" t="s">
        <v>319</v>
      </c>
      <c r="B969" s="63"/>
      <c r="C969" s="63" t="s">
        <v>356</v>
      </c>
      <c r="D969" s="60" t="s">
        <v>328</v>
      </c>
      <c r="E969" s="27" t="s">
        <v>754</v>
      </c>
      <c r="F969" s="66">
        <v>600</v>
      </c>
      <c r="G969" s="23">
        <f t="shared" si="99"/>
        <v>229.7</v>
      </c>
      <c r="H969" s="23">
        <f t="shared" si="99"/>
        <v>229.7</v>
      </c>
      <c r="I969" s="76">
        <f t="shared" si="97"/>
        <v>100</v>
      </c>
    </row>
    <row r="970" spans="1:9" s="14" customFormat="1" ht="15.75">
      <c r="A970" s="35" t="s">
        <v>320</v>
      </c>
      <c r="B970" s="63"/>
      <c r="C970" s="63" t="s">
        <v>356</v>
      </c>
      <c r="D970" s="60" t="s">
        <v>328</v>
      </c>
      <c r="E970" s="27" t="s">
        <v>754</v>
      </c>
      <c r="F970" s="65">
        <v>610</v>
      </c>
      <c r="G970" s="23">
        <f t="shared" si="99"/>
        <v>229.7</v>
      </c>
      <c r="H970" s="23">
        <f t="shared" si="99"/>
        <v>229.7</v>
      </c>
      <c r="I970" s="76">
        <f t="shared" si="97"/>
        <v>100</v>
      </c>
    </row>
    <row r="971" spans="1:9" s="14" customFormat="1" ht="51" customHeight="1">
      <c r="A971" s="35" t="s">
        <v>321</v>
      </c>
      <c r="B971" s="63"/>
      <c r="C971" s="63" t="s">
        <v>356</v>
      </c>
      <c r="D971" s="60" t="s">
        <v>328</v>
      </c>
      <c r="E971" s="27" t="s">
        <v>754</v>
      </c>
      <c r="F971" s="65">
        <v>611</v>
      </c>
      <c r="G971" s="23">
        <v>229.7</v>
      </c>
      <c r="H971" s="23">
        <v>229.7</v>
      </c>
      <c r="I971" s="76">
        <f t="shared" si="97"/>
        <v>100</v>
      </c>
    </row>
    <row r="972" spans="1:9" s="14" customFormat="1" ht="63">
      <c r="A972" s="24" t="s">
        <v>753</v>
      </c>
      <c r="B972" s="60"/>
      <c r="C972" s="63" t="s">
        <v>356</v>
      </c>
      <c r="D972" s="60" t="s">
        <v>328</v>
      </c>
      <c r="E972" s="26" t="s">
        <v>755</v>
      </c>
      <c r="F972" s="60"/>
      <c r="G972" s="23">
        <f>SUM(G973)</f>
        <v>34.5</v>
      </c>
      <c r="H972" s="23">
        <f>SUM(H973)</f>
        <v>34.5</v>
      </c>
      <c r="I972" s="76">
        <f t="shared" ref="I972:I1035" si="100">SUM(H972/G972*100)</f>
        <v>100</v>
      </c>
    </row>
    <row r="973" spans="1:9" s="14" customFormat="1" ht="31.5">
      <c r="A973" s="35" t="s">
        <v>319</v>
      </c>
      <c r="B973" s="60"/>
      <c r="C973" s="63" t="s">
        <v>356</v>
      </c>
      <c r="D973" s="60" t="s">
        <v>328</v>
      </c>
      <c r="E973" s="26" t="s">
        <v>755</v>
      </c>
      <c r="F973" s="66">
        <v>600</v>
      </c>
      <c r="G973" s="23">
        <f>SUM(G974,)</f>
        <v>34.5</v>
      </c>
      <c r="H973" s="23">
        <f>SUM(H974,)</f>
        <v>34.5</v>
      </c>
      <c r="I973" s="76">
        <f t="shared" si="100"/>
        <v>100</v>
      </c>
    </row>
    <row r="974" spans="1:9" s="14" customFormat="1" ht="15.75">
      <c r="A974" s="35" t="s">
        <v>320</v>
      </c>
      <c r="B974" s="60"/>
      <c r="C974" s="63" t="s">
        <v>356</v>
      </c>
      <c r="D974" s="60" t="s">
        <v>328</v>
      </c>
      <c r="E974" s="26" t="s">
        <v>755</v>
      </c>
      <c r="F974" s="65">
        <v>610</v>
      </c>
      <c r="G974" s="23">
        <f>SUM(G975)</f>
        <v>34.5</v>
      </c>
      <c r="H974" s="23">
        <f>SUM(H975)</f>
        <v>34.5</v>
      </c>
      <c r="I974" s="76">
        <f t="shared" si="100"/>
        <v>100</v>
      </c>
    </row>
    <row r="975" spans="1:9" s="14" customFormat="1" ht="51" customHeight="1">
      <c r="A975" s="35" t="s">
        <v>321</v>
      </c>
      <c r="B975" s="60"/>
      <c r="C975" s="63" t="s">
        <v>356</v>
      </c>
      <c r="D975" s="60" t="s">
        <v>328</v>
      </c>
      <c r="E975" s="26" t="s">
        <v>755</v>
      </c>
      <c r="F975" s="65">
        <v>611</v>
      </c>
      <c r="G975" s="23">
        <v>34.5</v>
      </c>
      <c r="H975" s="23">
        <v>34.5</v>
      </c>
      <c r="I975" s="76">
        <f t="shared" si="100"/>
        <v>100</v>
      </c>
    </row>
    <row r="976" spans="1:9" ht="15.75">
      <c r="A976" s="25" t="s">
        <v>132</v>
      </c>
      <c r="B976" s="60"/>
      <c r="C976" s="60" t="s">
        <v>356</v>
      </c>
      <c r="D976" s="60" t="s">
        <v>328</v>
      </c>
      <c r="E976" s="27" t="s">
        <v>186</v>
      </c>
      <c r="F976" s="65"/>
      <c r="G976" s="23">
        <f>SUM(G977,G981)</f>
        <v>139.08000000000001</v>
      </c>
      <c r="H976" s="23">
        <f>SUM(H977,H981)</f>
        <v>139.08000000000001</v>
      </c>
      <c r="I976" s="76">
        <f t="shared" si="100"/>
        <v>100</v>
      </c>
    </row>
    <row r="977" spans="1:9" ht="15.75">
      <c r="A977" s="24" t="s">
        <v>616</v>
      </c>
      <c r="B977" s="63"/>
      <c r="C977" s="63" t="s">
        <v>356</v>
      </c>
      <c r="D977" s="60" t="s">
        <v>328</v>
      </c>
      <c r="E977" s="27" t="s">
        <v>263</v>
      </c>
      <c r="F977" s="60"/>
      <c r="G977" s="23">
        <f t="shared" ref="G977:H979" si="101">SUM(G978)</f>
        <v>60.68</v>
      </c>
      <c r="H977" s="23">
        <f t="shared" si="101"/>
        <v>60.68</v>
      </c>
      <c r="I977" s="76">
        <f t="shared" si="100"/>
        <v>100</v>
      </c>
    </row>
    <row r="978" spans="1:9" ht="31.5">
      <c r="A978" s="35" t="s">
        <v>319</v>
      </c>
      <c r="B978" s="63"/>
      <c r="C978" s="63" t="s">
        <v>356</v>
      </c>
      <c r="D978" s="60" t="s">
        <v>328</v>
      </c>
      <c r="E978" s="27" t="s">
        <v>263</v>
      </c>
      <c r="F978" s="66">
        <v>600</v>
      </c>
      <c r="G978" s="23">
        <f t="shared" si="101"/>
        <v>60.68</v>
      </c>
      <c r="H978" s="23">
        <f t="shared" si="101"/>
        <v>60.68</v>
      </c>
      <c r="I978" s="76">
        <f t="shared" si="100"/>
        <v>100</v>
      </c>
    </row>
    <row r="979" spans="1:9" ht="15.75">
      <c r="A979" s="35" t="s">
        <v>320</v>
      </c>
      <c r="B979" s="63"/>
      <c r="C979" s="63" t="s">
        <v>356</v>
      </c>
      <c r="D979" s="60" t="s">
        <v>328</v>
      </c>
      <c r="E979" s="27" t="s">
        <v>263</v>
      </c>
      <c r="F979" s="65">
        <v>610</v>
      </c>
      <c r="G979" s="23">
        <f t="shared" si="101"/>
        <v>60.68</v>
      </c>
      <c r="H979" s="23">
        <f t="shared" si="101"/>
        <v>60.68</v>
      </c>
      <c r="I979" s="76">
        <f t="shared" si="100"/>
        <v>100</v>
      </c>
    </row>
    <row r="980" spans="1:9" ht="15.75">
      <c r="A980" s="35" t="s">
        <v>323</v>
      </c>
      <c r="B980" s="60"/>
      <c r="C980" s="60" t="s">
        <v>356</v>
      </c>
      <c r="D980" s="60" t="s">
        <v>328</v>
      </c>
      <c r="E980" s="27" t="s">
        <v>263</v>
      </c>
      <c r="F980" s="65">
        <v>612</v>
      </c>
      <c r="G980" s="23">
        <v>60.68</v>
      </c>
      <c r="H980" s="23">
        <v>60.68</v>
      </c>
      <c r="I980" s="76">
        <f t="shared" si="100"/>
        <v>100</v>
      </c>
    </row>
    <row r="981" spans="1:9" ht="31.5">
      <c r="A981" s="24" t="s">
        <v>19</v>
      </c>
      <c r="B981" s="63"/>
      <c r="C981" s="63" t="s">
        <v>356</v>
      </c>
      <c r="D981" s="60" t="s">
        <v>328</v>
      </c>
      <c r="E981" s="27" t="s">
        <v>264</v>
      </c>
      <c r="F981" s="60"/>
      <c r="G981" s="23">
        <f t="shared" ref="G981:H983" si="102">SUM(G982)</f>
        <v>78.400000000000006</v>
      </c>
      <c r="H981" s="23">
        <f t="shared" si="102"/>
        <v>78.400000000000006</v>
      </c>
      <c r="I981" s="76">
        <f t="shared" si="100"/>
        <v>100</v>
      </c>
    </row>
    <row r="982" spans="1:9" ht="31.5">
      <c r="A982" s="35" t="s">
        <v>319</v>
      </c>
      <c r="B982" s="63"/>
      <c r="C982" s="63" t="s">
        <v>356</v>
      </c>
      <c r="D982" s="60" t="s">
        <v>328</v>
      </c>
      <c r="E982" s="27" t="s">
        <v>264</v>
      </c>
      <c r="F982" s="66">
        <v>600</v>
      </c>
      <c r="G982" s="23">
        <f t="shared" si="102"/>
        <v>78.400000000000006</v>
      </c>
      <c r="H982" s="23">
        <f t="shared" si="102"/>
        <v>78.400000000000006</v>
      </c>
      <c r="I982" s="76">
        <f t="shared" si="100"/>
        <v>100</v>
      </c>
    </row>
    <row r="983" spans="1:9" ht="15.75">
      <c r="A983" s="35" t="s">
        <v>320</v>
      </c>
      <c r="B983" s="63"/>
      <c r="C983" s="63" t="s">
        <v>356</v>
      </c>
      <c r="D983" s="60" t="s">
        <v>328</v>
      </c>
      <c r="E983" s="27" t="s">
        <v>264</v>
      </c>
      <c r="F983" s="65">
        <v>610</v>
      </c>
      <c r="G983" s="23">
        <f t="shared" si="102"/>
        <v>78.400000000000006</v>
      </c>
      <c r="H983" s="23">
        <f t="shared" si="102"/>
        <v>78.400000000000006</v>
      </c>
      <c r="I983" s="76">
        <f t="shared" si="100"/>
        <v>100</v>
      </c>
    </row>
    <row r="984" spans="1:9" ht="15.75">
      <c r="A984" s="35" t="s">
        <v>323</v>
      </c>
      <c r="B984" s="60"/>
      <c r="C984" s="60" t="s">
        <v>356</v>
      </c>
      <c r="D984" s="60" t="s">
        <v>328</v>
      </c>
      <c r="E984" s="27" t="s">
        <v>264</v>
      </c>
      <c r="F984" s="65">
        <v>612</v>
      </c>
      <c r="G984" s="23">
        <v>78.400000000000006</v>
      </c>
      <c r="H984" s="23">
        <v>78.400000000000006</v>
      </c>
      <c r="I984" s="76">
        <f t="shared" si="100"/>
        <v>100</v>
      </c>
    </row>
    <row r="985" spans="1:9" ht="15.75">
      <c r="A985" s="35" t="s">
        <v>413</v>
      </c>
      <c r="B985" s="60"/>
      <c r="C985" s="60" t="s">
        <v>356</v>
      </c>
      <c r="D985" s="60" t="s">
        <v>356</v>
      </c>
      <c r="E985" s="63"/>
      <c r="F985" s="60"/>
      <c r="G985" s="23">
        <f t="shared" ref="G985:H987" si="103">SUM(G986)</f>
        <v>16221.500000000002</v>
      </c>
      <c r="H985" s="23">
        <f t="shared" si="103"/>
        <v>16113.116960000001</v>
      </c>
      <c r="I985" s="76">
        <f t="shared" si="100"/>
        <v>99.331855623709274</v>
      </c>
    </row>
    <row r="986" spans="1:9" ht="31.5">
      <c r="A986" s="25" t="s">
        <v>429</v>
      </c>
      <c r="B986" s="60"/>
      <c r="C986" s="60" t="s">
        <v>356</v>
      </c>
      <c r="D986" s="60" t="s">
        <v>356</v>
      </c>
      <c r="E986" s="26" t="s">
        <v>57</v>
      </c>
      <c r="F986" s="65"/>
      <c r="G986" s="23">
        <f t="shared" si="103"/>
        <v>16221.500000000002</v>
      </c>
      <c r="H986" s="23">
        <f t="shared" si="103"/>
        <v>16113.116960000001</v>
      </c>
      <c r="I986" s="76">
        <f t="shared" si="100"/>
        <v>99.331855623709274</v>
      </c>
    </row>
    <row r="987" spans="1:9" ht="30" customHeight="1">
      <c r="A987" s="25" t="s">
        <v>5</v>
      </c>
      <c r="B987" s="60"/>
      <c r="C987" s="60" t="s">
        <v>356</v>
      </c>
      <c r="D987" s="60" t="s">
        <v>356</v>
      </c>
      <c r="E987" s="27" t="s">
        <v>59</v>
      </c>
      <c r="F987" s="65"/>
      <c r="G987" s="23">
        <f t="shared" si="103"/>
        <v>16221.500000000002</v>
      </c>
      <c r="H987" s="23">
        <f t="shared" si="103"/>
        <v>16113.116960000001</v>
      </c>
      <c r="I987" s="76">
        <f t="shared" si="100"/>
        <v>99.331855623709274</v>
      </c>
    </row>
    <row r="988" spans="1:9" ht="31.9" customHeight="1">
      <c r="A988" s="25" t="s">
        <v>216</v>
      </c>
      <c r="B988" s="60"/>
      <c r="C988" s="60" t="s">
        <v>356</v>
      </c>
      <c r="D988" s="60" t="s">
        <v>356</v>
      </c>
      <c r="E988" s="27" t="s">
        <v>121</v>
      </c>
      <c r="F988" s="65"/>
      <c r="G988" s="23">
        <f>SUM(G989,G994)</f>
        <v>16221.500000000002</v>
      </c>
      <c r="H988" s="23">
        <f>SUM(H989,H994)</f>
        <v>16113.116960000001</v>
      </c>
      <c r="I988" s="76">
        <f t="shared" si="100"/>
        <v>99.331855623709274</v>
      </c>
    </row>
    <row r="989" spans="1:9" s="14" customFormat="1" ht="31.5">
      <c r="A989" s="29" t="s">
        <v>630</v>
      </c>
      <c r="B989" s="60"/>
      <c r="C989" s="60" t="s">
        <v>356</v>
      </c>
      <c r="D989" s="60" t="s">
        <v>356</v>
      </c>
      <c r="E989" s="27" t="s">
        <v>631</v>
      </c>
      <c r="F989" s="66"/>
      <c r="G989" s="23">
        <f>SUM(G990,G992)</f>
        <v>4790</v>
      </c>
      <c r="H989" s="23">
        <f>SUM(H990,H992)</f>
        <v>4789.9089600000007</v>
      </c>
      <c r="I989" s="76">
        <f t="shared" si="100"/>
        <v>99.998099373695212</v>
      </c>
    </row>
    <row r="990" spans="1:9" s="14" customFormat="1" ht="31.5">
      <c r="A990" s="25" t="s">
        <v>416</v>
      </c>
      <c r="B990" s="60"/>
      <c r="C990" s="60" t="s">
        <v>356</v>
      </c>
      <c r="D990" s="60" t="s">
        <v>356</v>
      </c>
      <c r="E990" s="27" t="s">
        <v>631</v>
      </c>
      <c r="F990" s="60">
        <v>200</v>
      </c>
      <c r="G990" s="31">
        <f t="shared" ref="G990:H992" si="104">SUM(G991)</f>
        <v>2773.6</v>
      </c>
      <c r="H990" s="31">
        <f t="shared" si="104"/>
        <v>2773.5089600000001</v>
      </c>
      <c r="I990" s="76">
        <f t="shared" si="100"/>
        <v>99.996717623305457</v>
      </c>
    </row>
    <row r="991" spans="1:9" s="14" customFormat="1" ht="31.5">
      <c r="A991" s="29" t="s">
        <v>313</v>
      </c>
      <c r="B991" s="60"/>
      <c r="C991" s="60" t="s">
        <v>356</v>
      </c>
      <c r="D991" s="60" t="s">
        <v>356</v>
      </c>
      <c r="E991" s="27" t="s">
        <v>631</v>
      </c>
      <c r="F991" s="60">
        <v>240</v>
      </c>
      <c r="G991" s="23">
        <v>2773.6</v>
      </c>
      <c r="H991" s="23">
        <v>2773.5089600000001</v>
      </c>
      <c r="I991" s="76">
        <f t="shared" si="100"/>
        <v>99.996717623305457</v>
      </c>
    </row>
    <row r="992" spans="1:9" s="14" customFormat="1" ht="15.75">
      <c r="A992" s="32" t="s">
        <v>366</v>
      </c>
      <c r="B992" s="60"/>
      <c r="C992" s="60" t="s">
        <v>356</v>
      </c>
      <c r="D992" s="60" t="s">
        <v>356</v>
      </c>
      <c r="E992" s="27" t="s">
        <v>631</v>
      </c>
      <c r="F992" s="60">
        <v>300</v>
      </c>
      <c r="G992" s="31">
        <f t="shared" si="104"/>
        <v>2016.4</v>
      </c>
      <c r="H992" s="31">
        <f t="shared" si="104"/>
        <v>2016.4</v>
      </c>
      <c r="I992" s="76">
        <f t="shared" si="100"/>
        <v>100</v>
      </c>
    </row>
    <row r="993" spans="1:9" s="14" customFormat="1" ht="31.5">
      <c r="A993" s="25" t="s">
        <v>368</v>
      </c>
      <c r="B993" s="60"/>
      <c r="C993" s="60" t="s">
        <v>356</v>
      </c>
      <c r="D993" s="60" t="s">
        <v>356</v>
      </c>
      <c r="E993" s="27" t="s">
        <v>631</v>
      </c>
      <c r="F993" s="60">
        <v>321</v>
      </c>
      <c r="G993" s="23">
        <v>2016.4</v>
      </c>
      <c r="H993" s="23">
        <v>2016.4</v>
      </c>
      <c r="I993" s="76">
        <f t="shared" si="100"/>
        <v>100</v>
      </c>
    </row>
    <row r="994" spans="1:9" s="14" customFormat="1" ht="31.5">
      <c r="A994" s="32" t="s">
        <v>723</v>
      </c>
      <c r="B994" s="60"/>
      <c r="C994" s="60" t="s">
        <v>356</v>
      </c>
      <c r="D994" s="60" t="s">
        <v>356</v>
      </c>
      <c r="E994" s="27" t="s">
        <v>722</v>
      </c>
      <c r="F994" s="66"/>
      <c r="G994" s="23">
        <f>SUM(G995,G997,G999)</f>
        <v>11431.500000000002</v>
      </c>
      <c r="H994" s="23">
        <f>SUM(H995,H997,H999)</f>
        <v>11323.208000000001</v>
      </c>
      <c r="I994" s="76">
        <f t="shared" si="100"/>
        <v>99.05268774876437</v>
      </c>
    </row>
    <row r="995" spans="1:9" s="14" customFormat="1" ht="31.5">
      <c r="A995" s="25" t="s">
        <v>416</v>
      </c>
      <c r="B995" s="60"/>
      <c r="C995" s="60" t="s">
        <v>356</v>
      </c>
      <c r="D995" s="60" t="s">
        <v>356</v>
      </c>
      <c r="E995" s="27" t="s">
        <v>722</v>
      </c>
      <c r="F995" s="66">
        <v>200</v>
      </c>
      <c r="G995" s="23">
        <f t="shared" ref="G995:H995" si="105">SUM(G996,)</f>
        <v>8466.7000000000007</v>
      </c>
      <c r="H995" s="23">
        <f t="shared" si="105"/>
        <v>8466.1970000000001</v>
      </c>
      <c r="I995" s="76">
        <f t="shared" si="100"/>
        <v>99.994059078507561</v>
      </c>
    </row>
    <row r="996" spans="1:9" s="14" customFormat="1" ht="31.5">
      <c r="A996" s="29" t="s">
        <v>313</v>
      </c>
      <c r="B996" s="60"/>
      <c r="C996" s="60" t="s">
        <v>356</v>
      </c>
      <c r="D996" s="60" t="s">
        <v>356</v>
      </c>
      <c r="E996" s="27" t="s">
        <v>722</v>
      </c>
      <c r="F996" s="66">
        <v>240</v>
      </c>
      <c r="G996" s="23">
        <v>8466.7000000000007</v>
      </c>
      <c r="H996" s="23">
        <v>8466.1970000000001</v>
      </c>
      <c r="I996" s="76">
        <f t="shared" si="100"/>
        <v>99.994059078507561</v>
      </c>
    </row>
    <row r="997" spans="1:9" s="14" customFormat="1" ht="15.75">
      <c r="A997" s="32" t="s">
        <v>366</v>
      </c>
      <c r="B997" s="60"/>
      <c r="C997" s="60" t="s">
        <v>356</v>
      </c>
      <c r="D997" s="60" t="s">
        <v>356</v>
      </c>
      <c r="E997" s="27" t="s">
        <v>722</v>
      </c>
      <c r="F997" s="60">
        <v>300</v>
      </c>
      <c r="G997" s="31">
        <f t="shared" ref="G997:H997" si="106">SUM(G998)</f>
        <v>914.1</v>
      </c>
      <c r="H997" s="31">
        <f t="shared" si="106"/>
        <v>806.36099999999999</v>
      </c>
      <c r="I997" s="76">
        <f t="shared" si="100"/>
        <v>88.21365277321955</v>
      </c>
    </row>
    <row r="998" spans="1:9" s="14" customFormat="1" ht="31.5">
      <c r="A998" s="25" t="s">
        <v>368</v>
      </c>
      <c r="B998" s="60"/>
      <c r="C998" s="60" t="s">
        <v>356</v>
      </c>
      <c r="D998" s="60" t="s">
        <v>356</v>
      </c>
      <c r="E998" s="27" t="s">
        <v>722</v>
      </c>
      <c r="F998" s="60">
        <v>321</v>
      </c>
      <c r="G998" s="23">
        <v>914.1</v>
      </c>
      <c r="H998" s="23">
        <v>806.36099999999999</v>
      </c>
      <c r="I998" s="76">
        <f t="shared" si="100"/>
        <v>88.21365277321955</v>
      </c>
    </row>
    <row r="999" spans="1:9" s="14" customFormat="1" ht="31.5">
      <c r="A999" s="35" t="s">
        <v>319</v>
      </c>
      <c r="B999" s="60"/>
      <c r="C999" s="60" t="s">
        <v>356</v>
      </c>
      <c r="D999" s="60" t="s">
        <v>356</v>
      </c>
      <c r="E999" s="27" t="s">
        <v>722</v>
      </c>
      <c r="F999" s="66">
        <v>600</v>
      </c>
      <c r="G999" s="23">
        <f>SUM(G1000,G1002)</f>
        <v>2050.7000000000003</v>
      </c>
      <c r="H999" s="23">
        <f>SUM(H1000,H1002)</f>
        <v>2050.65</v>
      </c>
      <c r="I999" s="76">
        <f t="shared" si="100"/>
        <v>99.997561808163056</v>
      </c>
    </row>
    <row r="1000" spans="1:9" s="14" customFormat="1" ht="15.75">
      <c r="A1000" s="35" t="s">
        <v>320</v>
      </c>
      <c r="B1000" s="60"/>
      <c r="C1000" s="60" t="s">
        <v>356</v>
      </c>
      <c r="D1000" s="60" t="s">
        <v>356</v>
      </c>
      <c r="E1000" s="27" t="s">
        <v>722</v>
      </c>
      <c r="F1000" s="65">
        <v>610</v>
      </c>
      <c r="G1000" s="23">
        <f t="shared" ref="G1000:H1000" si="107">SUM(G1001,)</f>
        <v>2050.65</v>
      </c>
      <c r="H1000" s="23">
        <f t="shared" si="107"/>
        <v>2050.65</v>
      </c>
      <c r="I1000" s="76">
        <f t="shared" si="100"/>
        <v>100</v>
      </c>
    </row>
    <row r="1001" spans="1:9" s="14" customFormat="1" ht="15.75">
      <c r="A1001" s="35" t="s">
        <v>323</v>
      </c>
      <c r="B1001" s="60"/>
      <c r="C1001" s="60" t="s">
        <v>356</v>
      </c>
      <c r="D1001" s="60" t="s">
        <v>356</v>
      </c>
      <c r="E1001" s="27" t="s">
        <v>722</v>
      </c>
      <c r="F1001" s="65">
        <v>612</v>
      </c>
      <c r="G1001" s="23">
        <v>2050.65</v>
      </c>
      <c r="H1001" s="23">
        <v>2050.65</v>
      </c>
      <c r="I1001" s="76">
        <f t="shared" si="100"/>
        <v>100</v>
      </c>
    </row>
    <row r="1002" spans="1:9" s="14" customFormat="1" ht="15.75">
      <c r="A1002" s="35" t="s">
        <v>387</v>
      </c>
      <c r="B1002" s="60"/>
      <c r="C1002" s="60" t="s">
        <v>356</v>
      </c>
      <c r="D1002" s="60" t="s">
        <v>356</v>
      </c>
      <c r="E1002" s="27" t="s">
        <v>722</v>
      </c>
      <c r="F1002" s="65">
        <v>620</v>
      </c>
      <c r="G1002" s="23">
        <f>SUM(G1003)</f>
        <v>0.05</v>
      </c>
      <c r="H1002" s="23">
        <f>SUM(H1003)</f>
        <v>0</v>
      </c>
      <c r="I1002" s="76">
        <f t="shared" si="100"/>
        <v>0</v>
      </c>
    </row>
    <row r="1003" spans="1:9" s="14" customFormat="1" ht="15.75">
      <c r="A1003" s="35" t="s">
        <v>389</v>
      </c>
      <c r="B1003" s="60"/>
      <c r="C1003" s="60" t="s">
        <v>356</v>
      </c>
      <c r="D1003" s="60" t="s">
        <v>356</v>
      </c>
      <c r="E1003" s="27" t="s">
        <v>722</v>
      </c>
      <c r="F1003" s="65">
        <v>622</v>
      </c>
      <c r="G1003" s="23">
        <v>0.05</v>
      </c>
      <c r="H1003" s="23">
        <v>0</v>
      </c>
      <c r="I1003" s="76">
        <f t="shared" si="100"/>
        <v>0</v>
      </c>
    </row>
    <row r="1004" spans="1:9" ht="15.75">
      <c r="A1004" s="25" t="s">
        <v>390</v>
      </c>
      <c r="B1004" s="60"/>
      <c r="C1004" s="60" t="s">
        <v>356</v>
      </c>
      <c r="D1004" s="60" t="s">
        <v>336</v>
      </c>
      <c r="E1004" s="63"/>
      <c r="F1004" s="60"/>
      <c r="G1004" s="23">
        <f>SUM(G1005,G1016,G1022)</f>
        <v>45142.92</v>
      </c>
      <c r="H1004" s="23">
        <f>SUM(H1005,H1016,H1022)</f>
        <v>44867.99295</v>
      </c>
      <c r="I1004" s="76">
        <f t="shared" si="100"/>
        <v>99.390985230906651</v>
      </c>
    </row>
    <row r="1005" spans="1:9" ht="31.5">
      <c r="A1005" s="25" t="s">
        <v>424</v>
      </c>
      <c r="B1005" s="63"/>
      <c r="C1005" s="63" t="s">
        <v>356</v>
      </c>
      <c r="D1005" s="60" t="s">
        <v>336</v>
      </c>
      <c r="E1005" s="26" t="s">
        <v>37</v>
      </c>
      <c r="F1005" s="60"/>
      <c r="G1005" s="23">
        <f>SUM(G1006,G1011)</f>
        <v>77.599999999999994</v>
      </c>
      <c r="H1005" s="23">
        <f>SUM(H1006,H1011)</f>
        <v>77.597999999999999</v>
      </c>
      <c r="I1005" s="76">
        <f t="shared" si="100"/>
        <v>99.99742268041237</v>
      </c>
    </row>
    <row r="1006" spans="1:9" ht="32.25" customHeight="1">
      <c r="A1006" s="25" t="s">
        <v>443</v>
      </c>
      <c r="B1006" s="60"/>
      <c r="C1006" s="60" t="s">
        <v>356</v>
      </c>
      <c r="D1006" s="60" t="s">
        <v>336</v>
      </c>
      <c r="E1006" s="27" t="s">
        <v>38</v>
      </c>
      <c r="F1006" s="60"/>
      <c r="G1006" s="23">
        <f>SUM(G1007)</f>
        <v>50</v>
      </c>
      <c r="H1006" s="23">
        <f>SUM(H1007)</f>
        <v>49.997999999999998</v>
      </c>
      <c r="I1006" s="76">
        <f t="shared" si="100"/>
        <v>99.995999999999995</v>
      </c>
    </row>
    <row r="1007" spans="1:9" ht="63">
      <c r="A1007" s="35" t="s">
        <v>236</v>
      </c>
      <c r="B1007" s="60"/>
      <c r="C1007" s="60" t="s">
        <v>356</v>
      </c>
      <c r="D1007" s="60" t="s">
        <v>336</v>
      </c>
      <c r="E1007" s="27" t="s">
        <v>84</v>
      </c>
      <c r="F1007" s="65"/>
      <c r="G1007" s="23">
        <f t="shared" ref="G1007:H1009" si="108">SUM(G1008,)</f>
        <v>50</v>
      </c>
      <c r="H1007" s="23">
        <f t="shared" si="108"/>
        <v>49.997999999999998</v>
      </c>
      <c r="I1007" s="76">
        <f t="shared" si="100"/>
        <v>99.995999999999995</v>
      </c>
    </row>
    <row r="1008" spans="1:9" ht="31.5">
      <c r="A1008" s="35" t="s">
        <v>86</v>
      </c>
      <c r="B1008" s="60"/>
      <c r="C1008" s="60" t="s">
        <v>356</v>
      </c>
      <c r="D1008" s="60" t="s">
        <v>336</v>
      </c>
      <c r="E1008" s="27" t="s">
        <v>90</v>
      </c>
      <c r="F1008" s="65"/>
      <c r="G1008" s="23">
        <f t="shared" si="108"/>
        <v>50</v>
      </c>
      <c r="H1008" s="23">
        <f t="shared" si="108"/>
        <v>49.997999999999998</v>
      </c>
      <c r="I1008" s="76">
        <f t="shared" si="100"/>
        <v>99.995999999999995</v>
      </c>
    </row>
    <row r="1009" spans="1:9" ht="31.5">
      <c r="A1009" s="25" t="s">
        <v>416</v>
      </c>
      <c r="B1009" s="60"/>
      <c r="C1009" s="60" t="s">
        <v>356</v>
      </c>
      <c r="D1009" s="60" t="s">
        <v>336</v>
      </c>
      <c r="E1009" s="27" t="s">
        <v>90</v>
      </c>
      <c r="F1009" s="66">
        <v>200</v>
      </c>
      <c r="G1009" s="23">
        <f t="shared" si="108"/>
        <v>50</v>
      </c>
      <c r="H1009" s="23">
        <f t="shared" si="108"/>
        <v>49.997999999999998</v>
      </c>
      <c r="I1009" s="76">
        <f t="shared" si="100"/>
        <v>99.995999999999995</v>
      </c>
    </row>
    <row r="1010" spans="1:9" ht="31.5">
      <c r="A1010" s="29" t="s">
        <v>313</v>
      </c>
      <c r="B1010" s="60"/>
      <c r="C1010" s="60" t="s">
        <v>356</v>
      </c>
      <c r="D1010" s="60" t="s">
        <v>336</v>
      </c>
      <c r="E1010" s="27" t="s">
        <v>90</v>
      </c>
      <c r="F1010" s="66">
        <v>240</v>
      </c>
      <c r="G1010" s="23">
        <v>50</v>
      </c>
      <c r="H1010" s="23">
        <v>49.997999999999998</v>
      </c>
      <c r="I1010" s="76">
        <f t="shared" si="100"/>
        <v>99.995999999999995</v>
      </c>
    </row>
    <row r="1011" spans="1:9" ht="31.5">
      <c r="A1011" s="25" t="s">
        <v>451</v>
      </c>
      <c r="B1011" s="60"/>
      <c r="C1011" s="60" t="s">
        <v>356</v>
      </c>
      <c r="D1011" s="60" t="s">
        <v>336</v>
      </c>
      <c r="E1011" s="26" t="s">
        <v>41</v>
      </c>
      <c r="F1011" s="65"/>
      <c r="G1011" s="23">
        <f t="shared" ref="G1011:H1014" si="109">SUM(G1012)</f>
        <v>27.6</v>
      </c>
      <c r="H1011" s="23">
        <f t="shared" si="109"/>
        <v>27.6</v>
      </c>
      <c r="I1011" s="76">
        <f t="shared" si="100"/>
        <v>100</v>
      </c>
    </row>
    <row r="1012" spans="1:9" ht="31.5">
      <c r="A1012" s="35" t="s">
        <v>644</v>
      </c>
      <c r="B1012" s="60"/>
      <c r="C1012" s="60" t="s">
        <v>356</v>
      </c>
      <c r="D1012" s="60" t="s">
        <v>336</v>
      </c>
      <c r="E1012" s="26" t="s">
        <v>645</v>
      </c>
      <c r="F1012" s="65"/>
      <c r="G1012" s="23">
        <f t="shared" si="109"/>
        <v>27.6</v>
      </c>
      <c r="H1012" s="23">
        <f t="shared" si="109"/>
        <v>27.6</v>
      </c>
      <c r="I1012" s="76">
        <f t="shared" si="100"/>
        <v>100</v>
      </c>
    </row>
    <row r="1013" spans="1:9" ht="31.5">
      <c r="A1013" s="35" t="s">
        <v>646</v>
      </c>
      <c r="B1013" s="26"/>
      <c r="C1013" s="65" t="s">
        <v>356</v>
      </c>
      <c r="D1013" s="60" t="s">
        <v>336</v>
      </c>
      <c r="E1013" s="26" t="s">
        <v>647</v>
      </c>
      <c r="F1013" s="65"/>
      <c r="G1013" s="23">
        <f t="shared" si="109"/>
        <v>27.6</v>
      </c>
      <c r="H1013" s="23">
        <f t="shared" si="109"/>
        <v>27.6</v>
      </c>
      <c r="I1013" s="76">
        <f t="shared" si="100"/>
        <v>100</v>
      </c>
    </row>
    <row r="1014" spans="1:9" ht="31.5">
      <c r="A1014" s="25" t="s">
        <v>416</v>
      </c>
      <c r="B1014" s="60"/>
      <c r="C1014" s="60" t="s">
        <v>356</v>
      </c>
      <c r="D1014" s="60" t="s">
        <v>336</v>
      </c>
      <c r="E1014" s="26" t="s">
        <v>647</v>
      </c>
      <c r="F1014" s="66">
        <v>200</v>
      </c>
      <c r="G1014" s="23">
        <f t="shared" si="109"/>
        <v>27.6</v>
      </c>
      <c r="H1014" s="23">
        <f t="shared" si="109"/>
        <v>27.6</v>
      </c>
      <c r="I1014" s="76">
        <f t="shared" si="100"/>
        <v>100</v>
      </c>
    </row>
    <row r="1015" spans="1:9" ht="31.5">
      <c r="A1015" s="29" t="s">
        <v>313</v>
      </c>
      <c r="B1015" s="60"/>
      <c r="C1015" s="60" t="s">
        <v>356</v>
      </c>
      <c r="D1015" s="60" t="s">
        <v>336</v>
      </c>
      <c r="E1015" s="26" t="s">
        <v>647</v>
      </c>
      <c r="F1015" s="66">
        <v>240</v>
      </c>
      <c r="G1015" s="23">
        <v>27.6</v>
      </c>
      <c r="H1015" s="23">
        <v>27.6</v>
      </c>
      <c r="I1015" s="76">
        <f t="shared" si="100"/>
        <v>100</v>
      </c>
    </row>
    <row r="1016" spans="1:9" s="14" customFormat="1" ht="31.5">
      <c r="A1016" s="25" t="s">
        <v>420</v>
      </c>
      <c r="B1016" s="60"/>
      <c r="C1016" s="60" t="s">
        <v>356</v>
      </c>
      <c r="D1016" s="60" t="s">
        <v>336</v>
      </c>
      <c r="E1016" s="26" t="s">
        <v>44</v>
      </c>
      <c r="F1016" s="63"/>
      <c r="G1016" s="23">
        <f t="shared" ref="G1016:H1020" si="110">SUM(G1017)</f>
        <v>10</v>
      </c>
      <c r="H1016" s="23">
        <f t="shared" si="110"/>
        <v>0</v>
      </c>
      <c r="I1016" s="76">
        <f t="shared" si="100"/>
        <v>0</v>
      </c>
    </row>
    <row r="1017" spans="1:9" s="14" customFormat="1" ht="47.25">
      <c r="A1017" s="25" t="s">
        <v>440</v>
      </c>
      <c r="B1017" s="60"/>
      <c r="C1017" s="60" t="s">
        <v>356</v>
      </c>
      <c r="D1017" s="60" t="s">
        <v>336</v>
      </c>
      <c r="E1017" s="27" t="s">
        <v>47</v>
      </c>
      <c r="F1017" s="26"/>
      <c r="G1017" s="23">
        <f t="shared" si="110"/>
        <v>10</v>
      </c>
      <c r="H1017" s="23">
        <f t="shared" si="110"/>
        <v>0</v>
      </c>
      <c r="I1017" s="76">
        <f t="shared" si="100"/>
        <v>0</v>
      </c>
    </row>
    <row r="1018" spans="1:9" s="14" customFormat="1" ht="47.25">
      <c r="A1018" s="25" t="s">
        <v>240</v>
      </c>
      <c r="B1018" s="60"/>
      <c r="C1018" s="60" t="s">
        <v>356</v>
      </c>
      <c r="D1018" s="60" t="s">
        <v>336</v>
      </c>
      <c r="E1018" s="27" t="s">
        <v>107</v>
      </c>
      <c r="F1018" s="26"/>
      <c r="G1018" s="23">
        <f t="shared" si="110"/>
        <v>10</v>
      </c>
      <c r="H1018" s="23">
        <f t="shared" si="110"/>
        <v>0</v>
      </c>
      <c r="I1018" s="76">
        <f t="shared" si="100"/>
        <v>0</v>
      </c>
    </row>
    <row r="1019" spans="1:9" s="14" customFormat="1" ht="31.5">
      <c r="A1019" s="25" t="s">
        <v>239</v>
      </c>
      <c r="B1019" s="60"/>
      <c r="C1019" s="60" t="s">
        <v>356</v>
      </c>
      <c r="D1019" s="60" t="s">
        <v>336</v>
      </c>
      <c r="E1019" s="27" t="s">
        <v>293</v>
      </c>
      <c r="F1019" s="63"/>
      <c r="G1019" s="23">
        <f t="shared" si="110"/>
        <v>10</v>
      </c>
      <c r="H1019" s="23">
        <f t="shared" si="110"/>
        <v>0</v>
      </c>
      <c r="I1019" s="76">
        <f t="shared" si="100"/>
        <v>0</v>
      </c>
    </row>
    <row r="1020" spans="1:9" s="14" customFormat="1" ht="31.5">
      <c r="A1020" s="25" t="s">
        <v>416</v>
      </c>
      <c r="B1020" s="60"/>
      <c r="C1020" s="60" t="s">
        <v>356</v>
      </c>
      <c r="D1020" s="60" t="s">
        <v>336</v>
      </c>
      <c r="E1020" s="27" t="s">
        <v>293</v>
      </c>
      <c r="F1020" s="60">
        <v>200</v>
      </c>
      <c r="G1020" s="23">
        <f t="shared" si="110"/>
        <v>10</v>
      </c>
      <c r="H1020" s="23">
        <f t="shared" si="110"/>
        <v>0</v>
      </c>
      <c r="I1020" s="76">
        <f t="shared" si="100"/>
        <v>0</v>
      </c>
    </row>
    <row r="1021" spans="1:9" s="14" customFormat="1" ht="31.5">
      <c r="A1021" s="25" t="s">
        <v>313</v>
      </c>
      <c r="B1021" s="60"/>
      <c r="C1021" s="60" t="s">
        <v>356</v>
      </c>
      <c r="D1021" s="60" t="s">
        <v>336</v>
      </c>
      <c r="E1021" s="27" t="s">
        <v>293</v>
      </c>
      <c r="F1021" s="60">
        <v>240</v>
      </c>
      <c r="G1021" s="23">
        <v>10</v>
      </c>
      <c r="H1021" s="23">
        <v>0</v>
      </c>
      <c r="I1021" s="76">
        <f t="shared" si="100"/>
        <v>0</v>
      </c>
    </row>
    <row r="1022" spans="1:9" ht="31.5">
      <c r="A1022" s="25" t="s">
        <v>430</v>
      </c>
      <c r="B1022" s="60"/>
      <c r="C1022" s="60" t="s">
        <v>356</v>
      </c>
      <c r="D1022" s="60" t="s">
        <v>336</v>
      </c>
      <c r="E1022" s="26" t="s">
        <v>158</v>
      </c>
      <c r="F1022" s="63"/>
      <c r="G1022" s="31">
        <f>SUM(G1023,G1029,)</f>
        <v>45055.32</v>
      </c>
      <c r="H1022" s="31">
        <f>SUM(H1023,H1029,)</f>
        <v>44790.394950000002</v>
      </c>
      <c r="I1022" s="76">
        <f t="shared" si="100"/>
        <v>99.412000514034744</v>
      </c>
    </row>
    <row r="1023" spans="1:9" ht="15.75">
      <c r="A1023" s="25" t="s">
        <v>7</v>
      </c>
      <c r="B1023" s="60"/>
      <c r="C1023" s="60" t="s">
        <v>356</v>
      </c>
      <c r="D1023" s="60" t="s">
        <v>336</v>
      </c>
      <c r="E1023" s="27" t="s">
        <v>159</v>
      </c>
      <c r="F1023" s="63"/>
      <c r="G1023" s="23">
        <f t="shared" ref="G1023:H1026" si="111">SUM(G1024)</f>
        <v>1035.3599999999999</v>
      </c>
      <c r="H1023" s="23">
        <f t="shared" si="111"/>
        <v>1035.3599999999999</v>
      </c>
      <c r="I1023" s="76">
        <f t="shared" si="100"/>
        <v>100</v>
      </c>
    </row>
    <row r="1024" spans="1:9" ht="79.150000000000006" customHeight="1">
      <c r="A1024" s="25" t="s">
        <v>265</v>
      </c>
      <c r="B1024" s="60"/>
      <c r="C1024" s="60" t="s">
        <v>356</v>
      </c>
      <c r="D1024" s="60" t="s">
        <v>336</v>
      </c>
      <c r="E1024" s="27" t="s">
        <v>161</v>
      </c>
      <c r="F1024" s="63"/>
      <c r="G1024" s="23">
        <f t="shared" si="111"/>
        <v>1035.3599999999999</v>
      </c>
      <c r="H1024" s="23">
        <f t="shared" si="111"/>
        <v>1035.3599999999999</v>
      </c>
      <c r="I1024" s="76">
        <f t="shared" si="100"/>
        <v>100</v>
      </c>
    </row>
    <row r="1025" spans="1:9" ht="63">
      <c r="A1025" s="25" t="s">
        <v>23</v>
      </c>
      <c r="B1025" s="60"/>
      <c r="C1025" s="60" t="s">
        <v>356</v>
      </c>
      <c r="D1025" s="60" t="s">
        <v>336</v>
      </c>
      <c r="E1025" s="27" t="s">
        <v>272</v>
      </c>
      <c r="F1025" s="60"/>
      <c r="G1025" s="23">
        <f t="shared" si="111"/>
        <v>1035.3599999999999</v>
      </c>
      <c r="H1025" s="23">
        <f t="shared" si="111"/>
        <v>1035.3599999999999</v>
      </c>
      <c r="I1025" s="76">
        <f t="shared" si="100"/>
        <v>100</v>
      </c>
    </row>
    <row r="1026" spans="1:9" ht="63">
      <c r="A1026" s="25" t="s">
        <v>309</v>
      </c>
      <c r="B1026" s="60"/>
      <c r="C1026" s="60" t="s">
        <v>356</v>
      </c>
      <c r="D1026" s="60" t="s">
        <v>336</v>
      </c>
      <c r="E1026" s="27" t="s">
        <v>272</v>
      </c>
      <c r="F1026" s="60">
        <v>100</v>
      </c>
      <c r="G1026" s="23">
        <f t="shared" si="111"/>
        <v>1035.3599999999999</v>
      </c>
      <c r="H1026" s="23">
        <f t="shared" si="111"/>
        <v>1035.3599999999999</v>
      </c>
      <c r="I1026" s="76">
        <f t="shared" si="100"/>
        <v>100</v>
      </c>
    </row>
    <row r="1027" spans="1:9" ht="15.75">
      <c r="A1027" s="25" t="s">
        <v>322</v>
      </c>
      <c r="B1027" s="60"/>
      <c r="C1027" s="60" t="s">
        <v>356</v>
      </c>
      <c r="D1027" s="60" t="s">
        <v>336</v>
      </c>
      <c r="E1027" s="27" t="s">
        <v>272</v>
      </c>
      <c r="F1027" s="60">
        <v>110</v>
      </c>
      <c r="G1027" s="23">
        <v>1035.3599999999999</v>
      </c>
      <c r="H1027" s="23">
        <v>1035.3599999999999</v>
      </c>
      <c r="I1027" s="76">
        <f t="shared" si="100"/>
        <v>100</v>
      </c>
    </row>
    <row r="1028" spans="1:9" ht="15.75">
      <c r="A1028" s="25" t="s">
        <v>316</v>
      </c>
      <c r="B1028" s="60"/>
      <c r="C1028" s="60" t="s">
        <v>356</v>
      </c>
      <c r="D1028" s="60" t="s">
        <v>336</v>
      </c>
      <c r="E1028" s="27" t="s">
        <v>272</v>
      </c>
      <c r="F1028" s="60">
        <v>110</v>
      </c>
      <c r="G1028" s="23">
        <v>1035.3599999999999</v>
      </c>
      <c r="H1028" s="23">
        <v>1035.3599999999999</v>
      </c>
      <c r="I1028" s="76">
        <f t="shared" si="100"/>
        <v>100</v>
      </c>
    </row>
    <row r="1029" spans="1:9" ht="15.75">
      <c r="A1029" s="25" t="s">
        <v>3</v>
      </c>
      <c r="B1029" s="60"/>
      <c r="C1029" s="60" t="s">
        <v>356</v>
      </c>
      <c r="D1029" s="60" t="s">
        <v>336</v>
      </c>
      <c r="E1029" s="27" t="s">
        <v>190</v>
      </c>
      <c r="F1029" s="63"/>
      <c r="G1029" s="31">
        <f>SUM(G1030,G1036,G1044,G1050)</f>
        <v>44019.96</v>
      </c>
      <c r="H1029" s="31">
        <f>SUM(H1030,H1036,H1044,H1050)</f>
        <v>43755.034950000001</v>
      </c>
      <c r="I1029" s="76">
        <f t="shared" si="100"/>
        <v>99.39817062532542</v>
      </c>
    </row>
    <row r="1030" spans="1:9" ht="63.75" customHeight="1">
      <c r="A1030" s="33" t="s">
        <v>481</v>
      </c>
      <c r="B1030" s="60"/>
      <c r="C1030" s="60" t="s">
        <v>356</v>
      </c>
      <c r="D1030" s="60" t="s">
        <v>336</v>
      </c>
      <c r="E1030" s="27" t="s">
        <v>191</v>
      </c>
      <c r="F1030" s="63"/>
      <c r="G1030" s="31">
        <f>SUM(G1031)</f>
        <v>17130.349999999999</v>
      </c>
      <c r="H1030" s="31">
        <f>SUM(H1031)</f>
        <v>17130.347249999999</v>
      </c>
      <c r="I1030" s="76">
        <f t="shared" si="100"/>
        <v>99.999983946621057</v>
      </c>
    </row>
    <row r="1031" spans="1:9" ht="34.15" customHeight="1">
      <c r="A1031" s="35" t="s">
        <v>22</v>
      </c>
      <c r="B1031" s="60"/>
      <c r="C1031" s="60" t="s">
        <v>356</v>
      </c>
      <c r="D1031" s="60" t="s">
        <v>336</v>
      </c>
      <c r="E1031" s="27" t="s">
        <v>210</v>
      </c>
      <c r="F1031" s="63"/>
      <c r="G1031" s="31">
        <f>SUM(G1032,G1034)</f>
        <v>17130.349999999999</v>
      </c>
      <c r="H1031" s="31">
        <f>SUM(H1032,H1034)</f>
        <v>17130.347249999999</v>
      </c>
      <c r="I1031" s="76">
        <f t="shared" si="100"/>
        <v>99.999983946621057</v>
      </c>
    </row>
    <row r="1032" spans="1:9" ht="63">
      <c r="A1032" s="25" t="s">
        <v>309</v>
      </c>
      <c r="B1032" s="60"/>
      <c r="C1032" s="60" t="s">
        <v>356</v>
      </c>
      <c r="D1032" s="60" t="s">
        <v>336</v>
      </c>
      <c r="E1032" s="27" t="s">
        <v>210</v>
      </c>
      <c r="F1032" s="60">
        <v>100</v>
      </c>
      <c r="G1032" s="23">
        <f>SUM(G1033)</f>
        <v>16651.3</v>
      </c>
      <c r="H1032" s="23">
        <f>SUM(H1033)</f>
        <v>16651.3</v>
      </c>
      <c r="I1032" s="76">
        <f t="shared" si="100"/>
        <v>100</v>
      </c>
    </row>
    <row r="1033" spans="1:9" ht="15.75">
      <c r="A1033" s="25" t="s">
        <v>322</v>
      </c>
      <c r="B1033" s="60"/>
      <c r="C1033" s="60" t="s">
        <v>356</v>
      </c>
      <c r="D1033" s="60" t="s">
        <v>336</v>
      </c>
      <c r="E1033" s="27" t="s">
        <v>210</v>
      </c>
      <c r="F1033" s="60">
        <v>110</v>
      </c>
      <c r="G1033" s="23">
        <v>16651.3</v>
      </c>
      <c r="H1033" s="23">
        <v>16651.3</v>
      </c>
      <c r="I1033" s="76">
        <f t="shared" si="100"/>
        <v>100</v>
      </c>
    </row>
    <row r="1034" spans="1:9" ht="31.5" customHeight="1">
      <c r="A1034" s="25" t="s">
        <v>416</v>
      </c>
      <c r="B1034" s="60"/>
      <c r="C1034" s="60" t="s">
        <v>356</v>
      </c>
      <c r="D1034" s="60" t="s">
        <v>336</v>
      </c>
      <c r="E1034" s="27" t="s">
        <v>210</v>
      </c>
      <c r="F1034" s="63">
        <v>200</v>
      </c>
      <c r="G1034" s="23">
        <f>SUM(G1035)</f>
        <v>479.05</v>
      </c>
      <c r="H1034" s="23">
        <f>SUM(H1035)</f>
        <v>479.04725000000002</v>
      </c>
      <c r="I1034" s="76">
        <f t="shared" si="100"/>
        <v>99.999425947187149</v>
      </c>
    </row>
    <row r="1035" spans="1:9" ht="33" customHeight="1">
      <c r="A1035" s="35" t="s">
        <v>313</v>
      </c>
      <c r="B1035" s="60"/>
      <c r="C1035" s="60" t="s">
        <v>356</v>
      </c>
      <c r="D1035" s="60" t="s">
        <v>336</v>
      </c>
      <c r="E1035" s="27" t="s">
        <v>210</v>
      </c>
      <c r="F1035" s="63">
        <v>240</v>
      </c>
      <c r="G1035" s="23">
        <v>479.05</v>
      </c>
      <c r="H1035" s="23">
        <v>479.04725000000002</v>
      </c>
      <c r="I1035" s="76">
        <f t="shared" si="100"/>
        <v>99.999425947187149</v>
      </c>
    </row>
    <row r="1036" spans="1:9" ht="31.5">
      <c r="A1036" s="35" t="s">
        <v>742</v>
      </c>
      <c r="B1036" s="60"/>
      <c r="C1036" s="60" t="s">
        <v>356</v>
      </c>
      <c r="D1036" s="60" t="s">
        <v>336</v>
      </c>
      <c r="E1036" s="27" t="s">
        <v>192</v>
      </c>
      <c r="F1036" s="63"/>
      <c r="G1036" s="23">
        <f>SUM(G1037)</f>
        <v>8458.8100000000013</v>
      </c>
      <c r="H1036" s="23">
        <f>SUM(H1037)</f>
        <v>8458.78881</v>
      </c>
      <c r="I1036" s="76">
        <f t="shared" ref="I1036:I1099" si="112">SUM(H1036/G1036*100)</f>
        <v>99.9997494919498</v>
      </c>
    </row>
    <row r="1037" spans="1:9" ht="31.5">
      <c r="A1037" s="35" t="s">
        <v>20</v>
      </c>
      <c r="B1037" s="60"/>
      <c r="C1037" s="60" t="s">
        <v>356</v>
      </c>
      <c r="D1037" s="60" t="s">
        <v>336</v>
      </c>
      <c r="E1037" s="27" t="s">
        <v>193</v>
      </c>
      <c r="F1037" s="63"/>
      <c r="G1037" s="23">
        <f>SUM(G1038,G1040,G1042)</f>
        <v>8458.8100000000013</v>
      </c>
      <c r="H1037" s="23">
        <f>SUM(H1038,H1040,H1042)</f>
        <v>8458.78881</v>
      </c>
      <c r="I1037" s="76">
        <f t="shared" si="112"/>
        <v>99.9997494919498</v>
      </c>
    </row>
    <row r="1038" spans="1:9" ht="63">
      <c r="A1038" s="25" t="s">
        <v>309</v>
      </c>
      <c r="B1038" s="60"/>
      <c r="C1038" s="60" t="s">
        <v>356</v>
      </c>
      <c r="D1038" s="60" t="s">
        <v>336</v>
      </c>
      <c r="E1038" s="27" t="s">
        <v>193</v>
      </c>
      <c r="F1038" s="65">
        <v>100</v>
      </c>
      <c r="G1038" s="23">
        <f>SUM(G1039)</f>
        <v>6787.13</v>
      </c>
      <c r="H1038" s="23">
        <f>SUM(H1039)</f>
        <v>6787.1202400000002</v>
      </c>
      <c r="I1038" s="76">
        <f t="shared" si="112"/>
        <v>99.999856198422606</v>
      </c>
    </row>
    <row r="1039" spans="1:9" ht="15.75">
      <c r="A1039" s="25" t="s">
        <v>322</v>
      </c>
      <c r="B1039" s="60"/>
      <c r="C1039" s="60" t="s">
        <v>356</v>
      </c>
      <c r="D1039" s="60" t="s">
        <v>336</v>
      </c>
      <c r="E1039" s="27" t="s">
        <v>193</v>
      </c>
      <c r="F1039" s="65">
        <v>110</v>
      </c>
      <c r="G1039" s="23">
        <v>6787.13</v>
      </c>
      <c r="H1039" s="23">
        <v>6787.1202400000002</v>
      </c>
      <c r="I1039" s="76">
        <f t="shared" si="112"/>
        <v>99.999856198422606</v>
      </c>
    </row>
    <row r="1040" spans="1:9" ht="35.25" customHeight="1">
      <c r="A1040" s="25" t="s">
        <v>416</v>
      </c>
      <c r="B1040" s="60"/>
      <c r="C1040" s="60" t="s">
        <v>356</v>
      </c>
      <c r="D1040" s="60" t="s">
        <v>336</v>
      </c>
      <c r="E1040" s="27" t="s">
        <v>193</v>
      </c>
      <c r="F1040" s="65">
        <v>200</v>
      </c>
      <c r="G1040" s="23">
        <f>SUM(G1041)</f>
        <v>880.31</v>
      </c>
      <c r="H1040" s="23">
        <f>SUM(H1041)</f>
        <v>880.30156999999997</v>
      </c>
      <c r="I1040" s="76">
        <f t="shared" si="112"/>
        <v>99.999042382796972</v>
      </c>
    </row>
    <row r="1041" spans="1:9" ht="29.25" customHeight="1">
      <c r="A1041" s="35" t="s">
        <v>313</v>
      </c>
      <c r="B1041" s="60"/>
      <c r="C1041" s="60" t="s">
        <v>356</v>
      </c>
      <c r="D1041" s="60" t="s">
        <v>336</v>
      </c>
      <c r="E1041" s="27" t="s">
        <v>193</v>
      </c>
      <c r="F1041" s="65">
        <v>240</v>
      </c>
      <c r="G1041" s="23">
        <v>880.31</v>
      </c>
      <c r="H1041" s="23">
        <v>880.30156999999997</v>
      </c>
      <c r="I1041" s="76">
        <f t="shared" si="112"/>
        <v>99.999042382796972</v>
      </c>
    </row>
    <row r="1042" spans="1:9" ht="20.25" customHeight="1">
      <c r="A1042" s="32" t="s">
        <v>314</v>
      </c>
      <c r="B1042" s="60"/>
      <c r="C1042" s="60" t="s">
        <v>356</v>
      </c>
      <c r="D1042" s="60" t="s">
        <v>336</v>
      </c>
      <c r="E1042" s="27" t="s">
        <v>193</v>
      </c>
      <c r="F1042" s="65">
        <v>800</v>
      </c>
      <c r="G1042" s="23">
        <f>SUM(G1043)</f>
        <v>791.37</v>
      </c>
      <c r="H1042" s="23">
        <f>SUM(H1043)</f>
        <v>791.36699999999996</v>
      </c>
      <c r="I1042" s="76">
        <f t="shared" si="112"/>
        <v>99.999620910572801</v>
      </c>
    </row>
    <row r="1043" spans="1:9" ht="18.75" customHeight="1">
      <c r="A1043" s="32" t="s">
        <v>315</v>
      </c>
      <c r="B1043" s="60"/>
      <c r="C1043" s="60" t="s">
        <v>356</v>
      </c>
      <c r="D1043" s="60" t="s">
        <v>336</v>
      </c>
      <c r="E1043" s="27" t="s">
        <v>193</v>
      </c>
      <c r="F1043" s="65">
        <v>850</v>
      </c>
      <c r="G1043" s="23">
        <v>791.37</v>
      </c>
      <c r="H1043" s="23">
        <v>791.36699999999996</v>
      </c>
      <c r="I1043" s="76">
        <f t="shared" si="112"/>
        <v>99.999620910572801</v>
      </c>
    </row>
    <row r="1044" spans="1:9" ht="24" customHeight="1">
      <c r="A1044" s="35" t="s">
        <v>136</v>
      </c>
      <c r="B1044" s="60"/>
      <c r="C1044" s="60" t="s">
        <v>356</v>
      </c>
      <c r="D1044" s="60" t="s">
        <v>336</v>
      </c>
      <c r="E1044" s="27" t="s">
        <v>194</v>
      </c>
      <c r="F1044" s="65"/>
      <c r="G1044" s="23">
        <f>SUM(G1045)</f>
        <v>9626.9</v>
      </c>
      <c r="H1044" s="23">
        <f>SUM(H1045)</f>
        <v>9477.1994799999993</v>
      </c>
      <c r="I1044" s="76">
        <f t="shared" si="112"/>
        <v>98.444976887679317</v>
      </c>
    </row>
    <row r="1045" spans="1:9" ht="21" customHeight="1">
      <c r="A1045" s="25" t="s">
        <v>11</v>
      </c>
      <c r="B1045" s="60"/>
      <c r="C1045" s="60" t="s">
        <v>356</v>
      </c>
      <c r="D1045" s="60" t="s">
        <v>336</v>
      </c>
      <c r="E1045" s="27" t="s">
        <v>195</v>
      </c>
      <c r="F1045" s="63"/>
      <c r="G1045" s="23">
        <f>SUM(G1046,G1048,)</f>
        <v>9626.9</v>
      </c>
      <c r="H1045" s="23">
        <f>SUM(H1046,H1048,)</f>
        <v>9477.1994799999993</v>
      </c>
      <c r="I1045" s="76">
        <f t="shared" si="112"/>
        <v>98.444976887679317</v>
      </c>
    </row>
    <row r="1046" spans="1:9" ht="63">
      <c r="A1046" s="35" t="s">
        <v>309</v>
      </c>
      <c r="B1046" s="60"/>
      <c r="C1046" s="60" t="s">
        <v>356</v>
      </c>
      <c r="D1046" s="60" t="s">
        <v>336</v>
      </c>
      <c r="E1046" s="27" t="s">
        <v>195</v>
      </c>
      <c r="F1046" s="63">
        <v>100</v>
      </c>
      <c r="G1046" s="23">
        <f>SUM(G1047)</f>
        <v>8940.4</v>
      </c>
      <c r="H1046" s="23">
        <f>SUM(H1047)</f>
        <v>8872.2842000000001</v>
      </c>
      <c r="I1046" s="76">
        <f t="shared" si="112"/>
        <v>99.238112388707449</v>
      </c>
    </row>
    <row r="1047" spans="1:9" ht="31.5">
      <c r="A1047" s="35" t="s">
        <v>310</v>
      </c>
      <c r="B1047" s="60"/>
      <c r="C1047" s="60" t="s">
        <v>356</v>
      </c>
      <c r="D1047" s="60" t="s">
        <v>336</v>
      </c>
      <c r="E1047" s="27" t="s">
        <v>195</v>
      </c>
      <c r="F1047" s="63">
        <v>120</v>
      </c>
      <c r="G1047" s="23">
        <v>8940.4</v>
      </c>
      <c r="H1047" s="23">
        <v>8872.2842000000001</v>
      </c>
      <c r="I1047" s="76">
        <f t="shared" si="112"/>
        <v>99.238112388707449</v>
      </c>
    </row>
    <row r="1048" spans="1:9" ht="31.5">
      <c r="A1048" s="25" t="s">
        <v>416</v>
      </c>
      <c r="B1048" s="60"/>
      <c r="C1048" s="60" t="s">
        <v>356</v>
      </c>
      <c r="D1048" s="60" t="s">
        <v>336</v>
      </c>
      <c r="E1048" s="27" t="s">
        <v>195</v>
      </c>
      <c r="F1048" s="63">
        <v>200</v>
      </c>
      <c r="G1048" s="23">
        <f>SUM(G1049)</f>
        <v>686.5</v>
      </c>
      <c r="H1048" s="23">
        <f>SUM(H1049)</f>
        <v>604.91528000000005</v>
      </c>
      <c r="I1048" s="76">
        <f t="shared" si="112"/>
        <v>88.115845593590677</v>
      </c>
    </row>
    <row r="1049" spans="1:9" ht="31.5">
      <c r="A1049" s="24" t="s">
        <v>313</v>
      </c>
      <c r="B1049" s="60"/>
      <c r="C1049" s="60" t="s">
        <v>356</v>
      </c>
      <c r="D1049" s="60" t="s">
        <v>336</v>
      </c>
      <c r="E1049" s="27" t="s">
        <v>195</v>
      </c>
      <c r="F1049" s="60">
        <v>240</v>
      </c>
      <c r="G1049" s="23">
        <v>686.5</v>
      </c>
      <c r="H1049" s="23">
        <v>604.91528000000005</v>
      </c>
      <c r="I1049" s="76">
        <f t="shared" si="112"/>
        <v>88.115845593590677</v>
      </c>
    </row>
    <row r="1050" spans="1:9" ht="31.5">
      <c r="A1050" s="35" t="s">
        <v>137</v>
      </c>
      <c r="B1050" s="60"/>
      <c r="C1050" s="60" t="s">
        <v>356</v>
      </c>
      <c r="D1050" s="60" t="s">
        <v>336</v>
      </c>
      <c r="E1050" s="27" t="s">
        <v>196</v>
      </c>
      <c r="F1050" s="63"/>
      <c r="G1050" s="31">
        <f t="shared" ref="G1050:H1053" si="113">SUM(G1051)</f>
        <v>8803.9</v>
      </c>
      <c r="H1050" s="31">
        <f t="shared" si="113"/>
        <v>8688.6994099999993</v>
      </c>
      <c r="I1050" s="76">
        <f t="shared" si="112"/>
        <v>98.691482297618094</v>
      </c>
    </row>
    <row r="1051" spans="1:9" ht="32.25" customHeight="1">
      <c r="A1051" s="35" t="s">
        <v>21</v>
      </c>
      <c r="B1051" s="60"/>
      <c r="C1051" s="60" t="s">
        <v>356</v>
      </c>
      <c r="D1051" s="60" t="s">
        <v>336</v>
      </c>
      <c r="E1051" s="27" t="s">
        <v>197</v>
      </c>
      <c r="F1051" s="65"/>
      <c r="G1051" s="23">
        <f t="shared" si="113"/>
        <v>8803.9</v>
      </c>
      <c r="H1051" s="23">
        <f t="shared" si="113"/>
        <v>8688.6994099999993</v>
      </c>
      <c r="I1051" s="76">
        <f t="shared" si="112"/>
        <v>98.691482297618094</v>
      </c>
    </row>
    <row r="1052" spans="1:9" ht="31.5">
      <c r="A1052" s="35" t="s">
        <v>319</v>
      </c>
      <c r="B1052" s="60"/>
      <c r="C1052" s="60" t="s">
        <v>356</v>
      </c>
      <c r="D1052" s="60" t="s">
        <v>336</v>
      </c>
      <c r="E1052" s="27" t="s">
        <v>197</v>
      </c>
      <c r="F1052" s="65">
        <v>600</v>
      </c>
      <c r="G1052" s="23">
        <f t="shared" si="113"/>
        <v>8803.9</v>
      </c>
      <c r="H1052" s="23">
        <f t="shared" si="113"/>
        <v>8688.6994099999993</v>
      </c>
      <c r="I1052" s="76">
        <f t="shared" si="112"/>
        <v>98.691482297618094</v>
      </c>
    </row>
    <row r="1053" spans="1:9" ht="15.75">
      <c r="A1053" s="35" t="s">
        <v>320</v>
      </c>
      <c r="B1053" s="60"/>
      <c r="C1053" s="60" t="s">
        <v>356</v>
      </c>
      <c r="D1053" s="60" t="s">
        <v>336</v>
      </c>
      <c r="E1053" s="27" t="s">
        <v>197</v>
      </c>
      <c r="F1053" s="60">
        <v>610</v>
      </c>
      <c r="G1053" s="23">
        <f t="shared" si="113"/>
        <v>8803.9</v>
      </c>
      <c r="H1053" s="23">
        <f t="shared" si="113"/>
        <v>8688.6994099999993</v>
      </c>
      <c r="I1053" s="76">
        <f t="shared" si="112"/>
        <v>98.691482297618094</v>
      </c>
    </row>
    <row r="1054" spans="1:9" ht="49.5" customHeight="1">
      <c r="A1054" s="37" t="s">
        <v>321</v>
      </c>
      <c r="B1054" s="60"/>
      <c r="C1054" s="60" t="s">
        <v>356</v>
      </c>
      <c r="D1054" s="60" t="s">
        <v>336</v>
      </c>
      <c r="E1054" s="27" t="s">
        <v>197</v>
      </c>
      <c r="F1054" s="63">
        <v>611</v>
      </c>
      <c r="G1054" s="23">
        <v>8803.9</v>
      </c>
      <c r="H1054" s="23">
        <v>8688.6994099999993</v>
      </c>
      <c r="I1054" s="76">
        <f t="shared" si="112"/>
        <v>98.691482297618094</v>
      </c>
    </row>
    <row r="1055" spans="1:9" ht="15.75">
      <c r="A1055" s="25" t="s">
        <v>364</v>
      </c>
      <c r="B1055" s="60"/>
      <c r="C1055" s="60">
        <v>10</v>
      </c>
      <c r="D1055" s="60"/>
      <c r="E1055" s="63"/>
      <c r="F1055" s="26"/>
      <c r="G1055" s="23">
        <f>SUM(G1056,G1066)</f>
        <v>25443</v>
      </c>
      <c r="H1055" s="23">
        <f>SUM(H1056,H1066)</f>
        <v>23083.116689999999</v>
      </c>
      <c r="I1055" s="76">
        <f t="shared" si="112"/>
        <v>90.724822898243133</v>
      </c>
    </row>
    <row r="1056" spans="1:9" ht="15.75">
      <c r="A1056" s="25" t="s">
        <v>370</v>
      </c>
      <c r="B1056" s="60"/>
      <c r="C1056" s="60">
        <v>10</v>
      </c>
      <c r="D1056" s="26" t="s">
        <v>328</v>
      </c>
      <c r="E1056" s="63"/>
      <c r="F1056" s="26"/>
      <c r="G1056" s="23">
        <f>SUM(G1057,)</f>
        <v>300</v>
      </c>
      <c r="H1056" s="23">
        <f>SUM(H1057,)</f>
        <v>300</v>
      </c>
      <c r="I1056" s="76">
        <f t="shared" si="112"/>
        <v>100</v>
      </c>
    </row>
    <row r="1057" spans="1:9" ht="31.5">
      <c r="A1057" s="25" t="s">
        <v>429</v>
      </c>
      <c r="B1057" s="60"/>
      <c r="C1057" s="60">
        <v>10</v>
      </c>
      <c r="D1057" s="26" t="s">
        <v>328</v>
      </c>
      <c r="E1057" s="26" t="s">
        <v>57</v>
      </c>
      <c r="F1057" s="60"/>
      <c r="G1057" s="23">
        <f>SUM(G1058,)</f>
        <v>300</v>
      </c>
      <c r="H1057" s="23">
        <f>SUM(H1058,)</f>
        <v>300</v>
      </c>
      <c r="I1057" s="76">
        <f t="shared" si="112"/>
        <v>100</v>
      </c>
    </row>
    <row r="1058" spans="1:9" ht="30.75" customHeight="1">
      <c r="A1058" s="25" t="s">
        <v>26</v>
      </c>
      <c r="B1058" s="60"/>
      <c r="C1058" s="60">
        <v>10</v>
      </c>
      <c r="D1058" s="26" t="s">
        <v>328</v>
      </c>
      <c r="E1058" s="27" t="s">
        <v>58</v>
      </c>
      <c r="F1058" s="60"/>
      <c r="G1058" s="23">
        <f>SUM(G1059)</f>
        <v>300</v>
      </c>
      <c r="H1058" s="23">
        <f>SUM(H1059)</f>
        <v>300</v>
      </c>
      <c r="I1058" s="76">
        <f t="shared" si="112"/>
        <v>100</v>
      </c>
    </row>
    <row r="1059" spans="1:9" ht="32.25" customHeight="1">
      <c r="A1059" s="25" t="s">
        <v>115</v>
      </c>
      <c r="B1059" s="60"/>
      <c r="C1059" s="60">
        <v>10</v>
      </c>
      <c r="D1059" s="26" t="s">
        <v>328</v>
      </c>
      <c r="E1059" s="27" t="s">
        <v>116</v>
      </c>
      <c r="F1059" s="44"/>
      <c r="G1059" s="23">
        <f>SUM(G1060,G1063)</f>
        <v>300</v>
      </c>
      <c r="H1059" s="23">
        <f>SUM(H1060,H1063)</f>
        <v>300</v>
      </c>
      <c r="I1059" s="76">
        <f t="shared" si="112"/>
        <v>100</v>
      </c>
    </row>
    <row r="1060" spans="1:9" ht="63">
      <c r="A1060" s="25" t="s">
        <v>232</v>
      </c>
      <c r="B1060" s="60"/>
      <c r="C1060" s="60">
        <v>10</v>
      </c>
      <c r="D1060" s="26" t="s">
        <v>328</v>
      </c>
      <c r="E1060" s="27" t="s">
        <v>117</v>
      </c>
      <c r="F1060" s="60"/>
      <c r="G1060" s="23">
        <f>SUM(G1061)</f>
        <v>24</v>
      </c>
      <c r="H1060" s="23">
        <f>SUM(H1061)</f>
        <v>24</v>
      </c>
      <c r="I1060" s="76">
        <f t="shared" si="112"/>
        <v>100</v>
      </c>
    </row>
    <row r="1061" spans="1:9" ht="15.75">
      <c r="A1061" s="32" t="s">
        <v>366</v>
      </c>
      <c r="B1061" s="60"/>
      <c r="C1061" s="60">
        <v>10</v>
      </c>
      <c r="D1061" s="60" t="s">
        <v>328</v>
      </c>
      <c r="E1061" s="27" t="s">
        <v>117</v>
      </c>
      <c r="F1061" s="60">
        <v>300</v>
      </c>
      <c r="G1061" s="23">
        <f>SUM(G1062)</f>
        <v>24</v>
      </c>
      <c r="H1061" s="23">
        <f>SUM(H1062)</f>
        <v>24</v>
      </c>
      <c r="I1061" s="76">
        <f t="shared" si="112"/>
        <v>100</v>
      </c>
    </row>
    <row r="1062" spans="1:9" ht="45.75" customHeight="1">
      <c r="A1062" s="25" t="s">
        <v>368</v>
      </c>
      <c r="B1062" s="60"/>
      <c r="C1062" s="60">
        <v>10</v>
      </c>
      <c r="D1062" s="60" t="s">
        <v>328</v>
      </c>
      <c r="E1062" s="27" t="s">
        <v>117</v>
      </c>
      <c r="F1062" s="60">
        <v>321</v>
      </c>
      <c r="G1062" s="23">
        <v>24</v>
      </c>
      <c r="H1062" s="23">
        <v>24</v>
      </c>
      <c r="I1062" s="76">
        <f t="shared" si="112"/>
        <v>100</v>
      </c>
    </row>
    <row r="1063" spans="1:9" s="14" customFormat="1" ht="126">
      <c r="A1063" s="25" t="s">
        <v>767</v>
      </c>
      <c r="B1063" s="60"/>
      <c r="C1063" s="60">
        <v>10</v>
      </c>
      <c r="D1063" s="26" t="s">
        <v>328</v>
      </c>
      <c r="E1063" s="27" t="s">
        <v>768</v>
      </c>
      <c r="F1063" s="60"/>
      <c r="G1063" s="23">
        <f>SUM(G1064)</f>
        <v>276</v>
      </c>
      <c r="H1063" s="23">
        <f>SUM(H1064)</f>
        <v>276</v>
      </c>
      <c r="I1063" s="76">
        <f t="shared" si="112"/>
        <v>100</v>
      </c>
    </row>
    <row r="1064" spans="1:9" s="14" customFormat="1" ht="15.75">
      <c r="A1064" s="32" t="s">
        <v>366</v>
      </c>
      <c r="B1064" s="60"/>
      <c r="C1064" s="60">
        <v>10</v>
      </c>
      <c r="D1064" s="60" t="s">
        <v>328</v>
      </c>
      <c r="E1064" s="27" t="s">
        <v>768</v>
      </c>
      <c r="F1064" s="60">
        <v>300</v>
      </c>
      <c r="G1064" s="23">
        <f>SUM(G1065)</f>
        <v>276</v>
      </c>
      <c r="H1064" s="23">
        <f>SUM(H1065)</f>
        <v>276</v>
      </c>
      <c r="I1064" s="76">
        <f t="shared" si="112"/>
        <v>100</v>
      </c>
    </row>
    <row r="1065" spans="1:9" s="14" customFormat="1" ht="31.5">
      <c r="A1065" s="25" t="s">
        <v>368</v>
      </c>
      <c r="B1065" s="60"/>
      <c r="C1065" s="60">
        <v>10</v>
      </c>
      <c r="D1065" s="60" t="s">
        <v>328</v>
      </c>
      <c r="E1065" s="27" t="s">
        <v>768</v>
      </c>
      <c r="F1065" s="60">
        <v>321</v>
      </c>
      <c r="G1065" s="23">
        <v>276</v>
      </c>
      <c r="H1065" s="23">
        <v>276</v>
      </c>
      <c r="I1065" s="76">
        <f t="shared" si="112"/>
        <v>100</v>
      </c>
    </row>
    <row r="1066" spans="1:9" ht="15.75">
      <c r="A1066" s="37" t="s">
        <v>374</v>
      </c>
      <c r="B1066" s="60"/>
      <c r="C1066" s="60">
        <v>10</v>
      </c>
      <c r="D1066" s="26" t="s">
        <v>312</v>
      </c>
      <c r="E1066" s="63"/>
      <c r="F1066" s="26"/>
      <c r="G1066" s="23">
        <f t="shared" ref="G1066:H1069" si="114">SUM(G1067)</f>
        <v>25143</v>
      </c>
      <c r="H1066" s="23">
        <f t="shared" si="114"/>
        <v>22783.116689999999</v>
      </c>
      <c r="I1066" s="76">
        <f t="shared" si="112"/>
        <v>90.6141538002625</v>
      </c>
    </row>
    <row r="1067" spans="1:9" ht="31.5">
      <c r="A1067" s="25" t="s">
        <v>430</v>
      </c>
      <c r="B1067" s="60"/>
      <c r="C1067" s="60">
        <v>10</v>
      </c>
      <c r="D1067" s="26" t="s">
        <v>312</v>
      </c>
      <c r="E1067" s="26" t="s">
        <v>158</v>
      </c>
      <c r="F1067" s="26"/>
      <c r="G1067" s="23">
        <f t="shared" si="114"/>
        <v>25143</v>
      </c>
      <c r="H1067" s="23">
        <f t="shared" si="114"/>
        <v>22783.116689999999</v>
      </c>
      <c r="I1067" s="76">
        <f t="shared" si="112"/>
        <v>90.6141538002625</v>
      </c>
    </row>
    <row r="1068" spans="1:9" ht="15.75">
      <c r="A1068" s="25" t="s">
        <v>7</v>
      </c>
      <c r="B1068" s="60"/>
      <c r="C1068" s="60">
        <v>10</v>
      </c>
      <c r="D1068" s="26" t="s">
        <v>312</v>
      </c>
      <c r="E1068" s="27" t="s">
        <v>159</v>
      </c>
      <c r="F1068" s="26"/>
      <c r="G1068" s="23">
        <f t="shared" si="114"/>
        <v>25143</v>
      </c>
      <c r="H1068" s="23">
        <f t="shared" si="114"/>
        <v>22783.116689999999</v>
      </c>
      <c r="I1068" s="76">
        <f t="shared" si="112"/>
        <v>90.6141538002625</v>
      </c>
    </row>
    <row r="1069" spans="1:9" ht="78.75">
      <c r="A1069" s="25" t="s">
        <v>265</v>
      </c>
      <c r="B1069" s="60"/>
      <c r="C1069" s="60">
        <v>10</v>
      </c>
      <c r="D1069" s="26" t="s">
        <v>312</v>
      </c>
      <c r="E1069" s="27" t="s">
        <v>161</v>
      </c>
      <c r="F1069" s="26"/>
      <c r="G1069" s="23">
        <f t="shared" si="114"/>
        <v>25143</v>
      </c>
      <c r="H1069" s="23">
        <f t="shared" si="114"/>
        <v>22783.116689999999</v>
      </c>
      <c r="I1069" s="76">
        <f t="shared" si="112"/>
        <v>90.6141538002625</v>
      </c>
    </row>
    <row r="1070" spans="1:9" ht="63">
      <c r="A1070" s="25" t="s">
        <v>23</v>
      </c>
      <c r="B1070" s="60"/>
      <c r="C1070" s="60">
        <v>10</v>
      </c>
      <c r="D1070" s="26" t="s">
        <v>312</v>
      </c>
      <c r="E1070" s="27" t="s">
        <v>272</v>
      </c>
      <c r="F1070" s="26"/>
      <c r="G1070" s="23">
        <f>SUM(G1071,G1074)</f>
        <v>25143</v>
      </c>
      <c r="H1070" s="23">
        <f>SUM(H1071,H1074)</f>
        <v>22783.116689999999</v>
      </c>
      <c r="I1070" s="76">
        <f t="shared" si="112"/>
        <v>90.6141538002625</v>
      </c>
    </row>
    <row r="1071" spans="1:9" ht="31.5">
      <c r="A1071" s="25" t="s">
        <v>416</v>
      </c>
      <c r="B1071" s="60"/>
      <c r="C1071" s="60">
        <v>10</v>
      </c>
      <c r="D1071" s="26" t="s">
        <v>312</v>
      </c>
      <c r="E1071" s="27" t="s">
        <v>272</v>
      </c>
      <c r="F1071" s="26" t="s">
        <v>371</v>
      </c>
      <c r="G1071" s="23">
        <f>SUM(G1072)</f>
        <v>150</v>
      </c>
      <c r="H1071" s="23">
        <f>SUM(H1072)</f>
        <v>113.34885</v>
      </c>
      <c r="I1071" s="76">
        <f t="shared" si="112"/>
        <v>75.565899999999999</v>
      </c>
    </row>
    <row r="1072" spans="1:9" ht="31.5">
      <c r="A1072" s="35" t="s">
        <v>313</v>
      </c>
      <c r="B1072" s="60"/>
      <c r="C1072" s="60">
        <v>10</v>
      </c>
      <c r="D1072" s="26" t="s">
        <v>312</v>
      </c>
      <c r="E1072" s="27" t="s">
        <v>272</v>
      </c>
      <c r="F1072" s="60">
        <v>240</v>
      </c>
      <c r="G1072" s="23">
        <v>150</v>
      </c>
      <c r="H1072" s="23">
        <v>113.34885</v>
      </c>
      <c r="I1072" s="76">
        <f t="shared" si="112"/>
        <v>75.565899999999999</v>
      </c>
    </row>
    <row r="1073" spans="1:9" ht="15.75">
      <c r="A1073" s="25" t="s">
        <v>316</v>
      </c>
      <c r="B1073" s="60"/>
      <c r="C1073" s="60">
        <v>10</v>
      </c>
      <c r="D1073" s="26" t="s">
        <v>312</v>
      </c>
      <c r="E1073" s="27" t="s">
        <v>272</v>
      </c>
      <c r="F1073" s="60">
        <v>240</v>
      </c>
      <c r="G1073" s="23">
        <v>150</v>
      </c>
      <c r="H1073" s="23">
        <v>113.34885</v>
      </c>
      <c r="I1073" s="76">
        <f t="shared" si="112"/>
        <v>75.565899999999999</v>
      </c>
    </row>
    <row r="1074" spans="1:9" ht="15.75">
      <c r="A1074" s="29" t="s">
        <v>366</v>
      </c>
      <c r="B1074" s="60"/>
      <c r="C1074" s="60">
        <v>10</v>
      </c>
      <c r="D1074" s="26" t="s">
        <v>312</v>
      </c>
      <c r="E1074" s="27" t="s">
        <v>272</v>
      </c>
      <c r="F1074" s="60">
        <v>300</v>
      </c>
      <c r="G1074" s="23">
        <f>SUM(G1075)</f>
        <v>24993</v>
      </c>
      <c r="H1074" s="23">
        <f>SUM(H1075)</f>
        <v>22669.76784</v>
      </c>
      <c r="I1074" s="76">
        <f t="shared" si="112"/>
        <v>90.704468611211141</v>
      </c>
    </row>
    <row r="1075" spans="1:9" ht="31.5">
      <c r="A1075" s="25" t="s">
        <v>418</v>
      </c>
      <c r="B1075" s="60"/>
      <c r="C1075" s="60">
        <v>10</v>
      </c>
      <c r="D1075" s="26" t="s">
        <v>312</v>
      </c>
      <c r="E1075" s="27" t="s">
        <v>272</v>
      </c>
      <c r="F1075" s="60">
        <v>313</v>
      </c>
      <c r="G1075" s="23">
        <v>24993</v>
      </c>
      <c r="H1075" s="23">
        <v>22669.76784</v>
      </c>
      <c r="I1075" s="76">
        <f t="shared" si="112"/>
        <v>90.704468611211141</v>
      </c>
    </row>
    <row r="1076" spans="1:9" ht="15.75">
      <c r="A1076" s="25" t="s">
        <v>316</v>
      </c>
      <c r="B1076" s="60"/>
      <c r="C1076" s="60">
        <v>10</v>
      </c>
      <c r="D1076" s="26" t="s">
        <v>312</v>
      </c>
      <c r="E1076" s="27" t="s">
        <v>272</v>
      </c>
      <c r="F1076" s="60">
        <v>313</v>
      </c>
      <c r="G1076" s="23">
        <v>24993</v>
      </c>
      <c r="H1076" s="23">
        <v>22669.76784</v>
      </c>
      <c r="I1076" s="76">
        <f t="shared" si="112"/>
        <v>90.704468611211141</v>
      </c>
    </row>
    <row r="1077" spans="1:9" ht="16.899999999999999" customHeight="1">
      <c r="A1077" s="25"/>
      <c r="B1077" s="60"/>
      <c r="C1077" s="26"/>
      <c r="D1077" s="63"/>
      <c r="E1077" s="60"/>
      <c r="F1077" s="41"/>
      <c r="G1077" s="23"/>
      <c r="H1077" s="23"/>
      <c r="I1077" s="71"/>
    </row>
    <row r="1078" spans="1:9" ht="33.75" customHeight="1">
      <c r="A1078" s="50" t="s">
        <v>633</v>
      </c>
      <c r="B1078" s="58" t="s">
        <v>391</v>
      </c>
      <c r="C1078" s="72"/>
      <c r="D1078" s="72"/>
      <c r="E1078" s="72"/>
      <c r="F1078" s="72"/>
      <c r="G1078" s="22">
        <f>SUM(G1080,G1093,G1181)</f>
        <v>254144.08000000002</v>
      </c>
      <c r="H1078" s="22">
        <f>SUM(H1080,H1093,H1181)</f>
        <v>253562.44453000004</v>
      </c>
      <c r="I1078" s="71">
        <f t="shared" si="112"/>
        <v>99.771139477260306</v>
      </c>
    </row>
    <row r="1079" spans="1:9" s="14" customFormat="1" ht="17.25" customHeight="1">
      <c r="A1079" s="50"/>
      <c r="B1079" s="58"/>
      <c r="C1079" s="72"/>
      <c r="D1079" s="72"/>
      <c r="E1079" s="72"/>
      <c r="F1079" s="72"/>
      <c r="G1079" s="22"/>
      <c r="H1079" s="22"/>
      <c r="I1079" s="71"/>
    </row>
    <row r="1080" spans="1:9" ht="16.899999999999999" customHeight="1">
      <c r="A1080" s="25" t="s">
        <v>339</v>
      </c>
      <c r="B1080" s="60"/>
      <c r="C1080" s="60" t="s">
        <v>312</v>
      </c>
      <c r="D1080" s="43"/>
      <c r="E1080" s="43"/>
      <c r="F1080" s="43"/>
      <c r="G1080" s="23">
        <f t="shared" ref="G1080:H1083" si="115">SUM(G1081)</f>
        <v>454.39</v>
      </c>
      <c r="H1080" s="23">
        <f t="shared" si="115"/>
        <v>222.65109999999999</v>
      </c>
      <c r="I1080" s="76">
        <f t="shared" si="112"/>
        <v>49</v>
      </c>
    </row>
    <row r="1081" spans="1:9" s="14" customFormat="1" ht="20.25" customHeight="1">
      <c r="A1081" s="25" t="s">
        <v>437</v>
      </c>
      <c r="B1081" s="60"/>
      <c r="C1081" s="60" t="s">
        <v>312</v>
      </c>
      <c r="D1081" s="60">
        <v>10</v>
      </c>
      <c r="E1081" s="27"/>
      <c r="F1081" s="43"/>
      <c r="G1081" s="23">
        <f t="shared" si="115"/>
        <v>454.39</v>
      </c>
      <c r="H1081" s="23">
        <f t="shared" si="115"/>
        <v>222.65109999999999</v>
      </c>
      <c r="I1081" s="76">
        <f t="shared" si="112"/>
        <v>49</v>
      </c>
    </row>
    <row r="1082" spans="1:9" s="14" customFormat="1" ht="66.75" customHeight="1">
      <c r="A1082" s="25" t="s">
        <v>578</v>
      </c>
      <c r="B1082" s="60"/>
      <c r="C1082" s="60" t="s">
        <v>312</v>
      </c>
      <c r="D1082" s="60">
        <v>10</v>
      </c>
      <c r="E1082" s="26" t="s">
        <v>436</v>
      </c>
      <c r="F1082" s="43"/>
      <c r="G1082" s="23">
        <f t="shared" si="115"/>
        <v>454.39</v>
      </c>
      <c r="H1082" s="23">
        <f t="shared" si="115"/>
        <v>222.65109999999999</v>
      </c>
      <c r="I1082" s="76">
        <f t="shared" si="112"/>
        <v>49</v>
      </c>
    </row>
    <row r="1083" spans="1:9" s="14" customFormat="1" ht="65.25" customHeight="1">
      <c r="A1083" s="25" t="s">
        <v>579</v>
      </c>
      <c r="B1083" s="60"/>
      <c r="C1083" s="60" t="s">
        <v>312</v>
      </c>
      <c r="D1083" s="60">
        <v>10</v>
      </c>
      <c r="E1083" s="27" t="s">
        <v>517</v>
      </c>
      <c r="F1083" s="43"/>
      <c r="G1083" s="23">
        <f t="shared" si="115"/>
        <v>454.39</v>
      </c>
      <c r="H1083" s="23">
        <f t="shared" si="115"/>
        <v>222.65109999999999</v>
      </c>
      <c r="I1083" s="76">
        <f t="shared" si="112"/>
        <v>49</v>
      </c>
    </row>
    <row r="1084" spans="1:9" s="14" customFormat="1" ht="57.75" customHeight="1">
      <c r="A1084" s="25" t="s">
        <v>744</v>
      </c>
      <c r="B1084" s="60"/>
      <c r="C1084" s="60" t="s">
        <v>312</v>
      </c>
      <c r="D1084" s="60">
        <v>10</v>
      </c>
      <c r="E1084" s="27" t="s">
        <v>726</v>
      </c>
      <c r="F1084" s="60"/>
      <c r="G1084" s="23">
        <f>SUM(G1089,G1085)</f>
        <v>454.39</v>
      </c>
      <c r="H1084" s="23">
        <f>SUM(H1089,H1085)</f>
        <v>222.65109999999999</v>
      </c>
      <c r="I1084" s="76">
        <f t="shared" si="112"/>
        <v>49</v>
      </c>
    </row>
    <row r="1085" spans="1:9" s="14" customFormat="1" ht="84.75" customHeight="1">
      <c r="A1085" s="33" t="s">
        <v>728</v>
      </c>
      <c r="B1085" s="60"/>
      <c r="C1085" s="60" t="s">
        <v>312</v>
      </c>
      <c r="D1085" s="60">
        <v>10</v>
      </c>
      <c r="E1085" s="27" t="s">
        <v>727</v>
      </c>
      <c r="F1085" s="60"/>
      <c r="G1085" s="23">
        <f t="shared" ref="G1085:H1087" si="116">SUM(G1086)</f>
        <v>22.71</v>
      </c>
      <c r="H1085" s="23">
        <f t="shared" si="116"/>
        <v>11.1326</v>
      </c>
      <c r="I1085" s="76">
        <f t="shared" si="112"/>
        <v>49.02069572875385</v>
      </c>
    </row>
    <row r="1086" spans="1:9" s="14" customFormat="1" ht="36.75" customHeight="1">
      <c r="A1086" s="35" t="s">
        <v>319</v>
      </c>
      <c r="B1086" s="60"/>
      <c r="C1086" s="60" t="s">
        <v>312</v>
      </c>
      <c r="D1086" s="60">
        <v>10</v>
      </c>
      <c r="E1086" s="27" t="s">
        <v>727</v>
      </c>
      <c r="F1086" s="60">
        <v>600</v>
      </c>
      <c r="G1086" s="23">
        <f t="shared" si="116"/>
        <v>22.71</v>
      </c>
      <c r="H1086" s="23">
        <f t="shared" si="116"/>
        <v>11.1326</v>
      </c>
      <c r="I1086" s="76">
        <f t="shared" si="112"/>
        <v>49.02069572875385</v>
      </c>
    </row>
    <row r="1087" spans="1:9" s="14" customFormat="1" ht="23.25" customHeight="1">
      <c r="A1087" s="35" t="s">
        <v>320</v>
      </c>
      <c r="B1087" s="60"/>
      <c r="C1087" s="60" t="s">
        <v>312</v>
      </c>
      <c r="D1087" s="60">
        <v>10</v>
      </c>
      <c r="E1087" s="27" t="s">
        <v>727</v>
      </c>
      <c r="F1087" s="60">
        <v>610</v>
      </c>
      <c r="G1087" s="23">
        <f t="shared" si="116"/>
        <v>22.71</v>
      </c>
      <c r="H1087" s="23">
        <f t="shared" si="116"/>
        <v>11.1326</v>
      </c>
      <c r="I1087" s="76">
        <f t="shared" si="112"/>
        <v>49.02069572875385</v>
      </c>
    </row>
    <row r="1088" spans="1:9" s="14" customFormat="1" ht="24" customHeight="1">
      <c r="A1088" s="35" t="s">
        <v>323</v>
      </c>
      <c r="B1088" s="60"/>
      <c r="C1088" s="60" t="s">
        <v>312</v>
      </c>
      <c r="D1088" s="60">
        <v>10</v>
      </c>
      <c r="E1088" s="27" t="s">
        <v>727</v>
      </c>
      <c r="F1088" s="60">
        <v>612</v>
      </c>
      <c r="G1088" s="23">
        <v>22.71</v>
      </c>
      <c r="H1088" s="23">
        <v>11.1326</v>
      </c>
      <c r="I1088" s="76">
        <f t="shared" si="112"/>
        <v>49.02069572875385</v>
      </c>
    </row>
    <row r="1089" spans="1:9" s="14" customFormat="1" ht="90.75" customHeight="1">
      <c r="A1089" s="33" t="s">
        <v>735</v>
      </c>
      <c r="B1089" s="60"/>
      <c r="C1089" s="60" t="s">
        <v>312</v>
      </c>
      <c r="D1089" s="60">
        <v>10</v>
      </c>
      <c r="E1089" s="27" t="s">
        <v>736</v>
      </c>
      <c r="F1089" s="60"/>
      <c r="G1089" s="23">
        <f t="shared" ref="G1089:H1091" si="117">SUM(G1090)</f>
        <v>431.68</v>
      </c>
      <c r="H1089" s="23">
        <f t="shared" si="117"/>
        <v>211.51849999999999</v>
      </c>
      <c r="I1089" s="76">
        <f t="shared" si="112"/>
        <v>48.99891123054114</v>
      </c>
    </row>
    <row r="1090" spans="1:9" s="14" customFormat="1" ht="43.5" customHeight="1">
      <c r="A1090" s="35" t="s">
        <v>319</v>
      </c>
      <c r="B1090" s="60"/>
      <c r="C1090" s="60" t="s">
        <v>312</v>
      </c>
      <c r="D1090" s="60">
        <v>10</v>
      </c>
      <c r="E1090" s="27" t="s">
        <v>736</v>
      </c>
      <c r="F1090" s="60">
        <v>600</v>
      </c>
      <c r="G1090" s="23">
        <f t="shared" si="117"/>
        <v>431.68</v>
      </c>
      <c r="H1090" s="23">
        <f t="shared" si="117"/>
        <v>211.51849999999999</v>
      </c>
      <c r="I1090" s="76">
        <f t="shared" si="112"/>
        <v>48.99891123054114</v>
      </c>
    </row>
    <row r="1091" spans="1:9" s="14" customFormat="1" ht="24" customHeight="1">
      <c r="A1091" s="35" t="s">
        <v>320</v>
      </c>
      <c r="B1091" s="60"/>
      <c r="C1091" s="60" t="s">
        <v>312</v>
      </c>
      <c r="D1091" s="60">
        <v>10</v>
      </c>
      <c r="E1091" s="27" t="s">
        <v>736</v>
      </c>
      <c r="F1091" s="60">
        <v>610</v>
      </c>
      <c r="G1091" s="23">
        <f t="shared" si="117"/>
        <v>431.68</v>
      </c>
      <c r="H1091" s="23">
        <f t="shared" si="117"/>
        <v>211.51849999999999</v>
      </c>
      <c r="I1091" s="76">
        <f t="shared" si="112"/>
        <v>48.99891123054114</v>
      </c>
    </row>
    <row r="1092" spans="1:9" s="14" customFormat="1" ht="24" customHeight="1">
      <c r="A1092" s="35" t="s">
        <v>323</v>
      </c>
      <c r="B1092" s="60"/>
      <c r="C1092" s="60" t="s">
        <v>312</v>
      </c>
      <c r="D1092" s="60">
        <v>10</v>
      </c>
      <c r="E1092" s="27" t="s">
        <v>736</v>
      </c>
      <c r="F1092" s="60">
        <v>612</v>
      </c>
      <c r="G1092" s="23">
        <v>431.68</v>
      </c>
      <c r="H1092" s="23">
        <v>211.51849999999999</v>
      </c>
      <c r="I1092" s="76">
        <f t="shared" si="112"/>
        <v>48.99891123054114</v>
      </c>
    </row>
    <row r="1093" spans="1:9" ht="15.75">
      <c r="A1093" s="25" t="s">
        <v>355</v>
      </c>
      <c r="B1093" s="66"/>
      <c r="C1093" s="66" t="s">
        <v>356</v>
      </c>
      <c r="D1093" s="63"/>
      <c r="E1093" s="63"/>
      <c r="F1093" s="63"/>
      <c r="G1093" s="23">
        <f>SUM(G1094,G1140)</f>
        <v>95654.1</v>
      </c>
      <c r="H1093" s="23">
        <f>SUM(H1094,H1140)</f>
        <v>95318.714490000013</v>
      </c>
      <c r="I1093" s="76">
        <f t="shared" si="112"/>
        <v>99.649376754368092</v>
      </c>
    </row>
    <row r="1094" spans="1:9" ht="15.75">
      <c r="A1094" s="35" t="s">
        <v>412</v>
      </c>
      <c r="B1094" s="60"/>
      <c r="C1094" s="60" t="s">
        <v>356</v>
      </c>
      <c r="D1094" s="60" t="s">
        <v>328</v>
      </c>
      <c r="E1094" s="63"/>
      <c r="F1094" s="63"/>
      <c r="G1094" s="23">
        <f>SUM(G1095,G1112,G1119,)</f>
        <v>81586.8</v>
      </c>
      <c r="H1094" s="23">
        <f>SUM(H1095,H1112,H1119,)</f>
        <v>81251.635120000006</v>
      </c>
      <c r="I1094" s="76">
        <f t="shared" si="112"/>
        <v>99.589192271298785</v>
      </c>
    </row>
    <row r="1095" spans="1:9" ht="31.5">
      <c r="A1095" s="25" t="s">
        <v>424</v>
      </c>
      <c r="B1095" s="63"/>
      <c r="C1095" s="63" t="s">
        <v>356</v>
      </c>
      <c r="D1095" s="60" t="s">
        <v>328</v>
      </c>
      <c r="E1095" s="26" t="s">
        <v>37</v>
      </c>
      <c r="F1095" s="60"/>
      <c r="G1095" s="23">
        <f>SUM(G1096,G1106)</f>
        <v>509.59999999999997</v>
      </c>
      <c r="H1095" s="23">
        <f>SUM(H1096,H1106)</f>
        <v>509.53512000000001</v>
      </c>
      <c r="I1095" s="76">
        <f t="shared" si="112"/>
        <v>99.987268445839888</v>
      </c>
    </row>
    <row r="1096" spans="1:9" ht="32.25" customHeight="1">
      <c r="A1096" s="25" t="s">
        <v>443</v>
      </c>
      <c r="B1096" s="60"/>
      <c r="C1096" s="60" t="s">
        <v>356</v>
      </c>
      <c r="D1096" s="60" t="s">
        <v>328</v>
      </c>
      <c r="E1096" s="27" t="s">
        <v>38</v>
      </c>
      <c r="F1096" s="60"/>
      <c r="G1096" s="23">
        <f>SUM(G1097)</f>
        <v>346.4</v>
      </c>
      <c r="H1096" s="23">
        <f>SUM(H1097)</f>
        <v>346.33512000000002</v>
      </c>
      <c r="I1096" s="76">
        <f t="shared" si="112"/>
        <v>99.981270207852205</v>
      </c>
    </row>
    <row r="1097" spans="1:9" ht="63">
      <c r="A1097" s="35" t="s">
        <v>236</v>
      </c>
      <c r="B1097" s="60"/>
      <c r="C1097" s="60" t="s">
        <v>356</v>
      </c>
      <c r="D1097" s="60" t="s">
        <v>328</v>
      </c>
      <c r="E1097" s="27" t="s">
        <v>84</v>
      </c>
      <c r="F1097" s="65"/>
      <c r="G1097" s="23">
        <f>SUM(G1098,G1102,)</f>
        <v>346.4</v>
      </c>
      <c r="H1097" s="23">
        <f>SUM(H1098,H1102,)</f>
        <v>346.33512000000002</v>
      </c>
      <c r="I1097" s="76">
        <f t="shared" si="112"/>
        <v>99.981270207852205</v>
      </c>
    </row>
    <row r="1098" spans="1:9" ht="47.25">
      <c r="A1098" s="35" t="s">
        <v>85</v>
      </c>
      <c r="B1098" s="60"/>
      <c r="C1098" s="60" t="s">
        <v>356</v>
      </c>
      <c r="D1098" s="60" t="s">
        <v>328</v>
      </c>
      <c r="E1098" s="27" t="s">
        <v>207</v>
      </c>
      <c r="F1098" s="65"/>
      <c r="G1098" s="23">
        <f>SUM(G1099,)</f>
        <v>119</v>
      </c>
      <c r="H1098" s="23">
        <f>SUM(H1099,)</f>
        <v>118.93512</v>
      </c>
      <c r="I1098" s="76">
        <f t="shared" si="112"/>
        <v>99.94547899159663</v>
      </c>
    </row>
    <row r="1099" spans="1:9" ht="31.5">
      <c r="A1099" s="35" t="s">
        <v>319</v>
      </c>
      <c r="B1099" s="60"/>
      <c r="C1099" s="60" t="s">
        <v>356</v>
      </c>
      <c r="D1099" s="60" t="s">
        <v>328</v>
      </c>
      <c r="E1099" s="27" t="s">
        <v>207</v>
      </c>
      <c r="F1099" s="66">
        <v>600</v>
      </c>
      <c r="G1099" s="23">
        <f>SUM(G1100,)</f>
        <v>119</v>
      </c>
      <c r="H1099" s="23">
        <f>SUM(H1100,)</f>
        <v>118.93512</v>
      </c>
      <c r="I1099" s="76">
        <f t="shared" si="112"/>
        <v>99.94547899159663</v>
      </c>
    </row>
    <row r="1100" spans="1:9" ht="15.75">
      <c r="A1100" s="35" t="s">
        <v>387</v>
      </c>
      <c r="B1100" s="60"/>
      <c r="C1100" s="60" t="s">
        <v>356</v>
      </c>
      <c r="D1100" s="60" t="s">
        <v>328</v>
      </c>
      <c r="E1100" s="27" t="s">
        <v>207</v>
      </c>
      <c r="F1100" s="65">
        <v>620</v>
      </c>
      <c r="G1100" s="23">
        <f>SUM(G1101)</f>
        <v>119</v>
      </c>
      <c r="H1100" s="23">
        <f>SUM(H1101)</f>
        <v>118.93512</v>
      </c>
      <c r="I1100" s="76">
        <f t="shared" ref="I1100:I1163" si="118">SUM(H1100/G1100*100)</f>
        <v>99.94547899159663</v>
      </c>
    </row>
    <row r="1101" spans="1:9" ht="17.25" customHeight="1">
      <c r="A1101" s="35" t="s">
        <v>389</v>
      </c>
      <c r="B1101" s="60"/>
      <c r="C1101" s="60" t="s">
        <v>356</v>
      </c>
      <c r="D1101" s="60" t="s">
        <v>328</v>
      </c>
      <c r="E1101" s="27" t="s">
        <v>207</v>
      </c>
      <c r="F1101" s="65">
        <v>622</v>
      </c>
      <c r="G1101" s="23">
        <v>119</v>
      </c>
      <c r="H1101" s="23">
        <v>118.93512</v>
      </c>
      <c r="I1101" s="76">
        <f t="shared" si="118"/>
        <v>99.94547899159663</v>
      </c>
    </row>
    <row r="1102" spans="1:9" ht="17.25" customHeight="1">
      <c r="A1102" s="35" t="s">
        <v>490</v>
      </c>
      <c r="B1102" s="60"/>
      <c r="C1102" s="60" t="s">
        <v>356</v>
      </c>
      <c r="D1102" s="60" t="s">
        <v>328</v>
      </c>
      <c r="E1102" s="27" t="s">
        <v>91</v>
      </c>
      <c r="F1102" s="65"/>
      <c r="G1102" s="23">
        <f>SUM(G1103,)</f>
        <v>227.4</v>
      </c>
      <c r="H1102" s="23">
        <f>SUM(H1103,)</f>
        <v>227.4</v>
      </c>
      <c r="I1102" s="76">
        <f t="shared" si="118"/>
        <v>100</v>
      </c>
    </row>
    <row r="1103" spans="1:9" ht="31.5">
      <c r="A1103" s="35" t="s">
        <v>319</v>
      </c>
      <c r="B1103" s="60"/>
      <c r="C1103" s="60" t="s">
        <v>356</v>
      </c>
      <c r="D1103" s="60" t="s">
        <v>328</v>
      </c>
      <c r="E1103" s="27" t="s">
        <v>91</v>
      </c>
      <c r="F1103" s="66">
        <v>600</v>
      </c>
      <c r="G1103" s="23">
        <f>SUM(G1104,)</f>
        <v>227.4</v>
      </c>
      <c r="H1103" s="23">
        <f>SUM(H1104,)</f>
        <v>227.4</v>
      </c>
      <c r="I1103" s="76">
        <f t="shared" si="118"/>
        <v>100</v>
      </c>
    </row>
    <row r="1104" spans="1:9" ht="15.75">
      <c r="A1104" s="35" t="s">
        <v>387</v>
      </c>
      <c r="B1104" s="60"/>
      <c r="C1104" s="60" t="s">
        <v>356</v>
      </c>
      <c r="D1104" s="60" t="s">
        <v>328</v>
      </c>
      <c r="E1104" s="27" t="s">
        <v>91</v>
      </c>
      <c r="F1104" s="65">
        <v>620</v>
      </c>
      <c r="G1104" s="23">
        <f>SUM(G1105)</f>
        <v>227.4</v>
      </c>
      <c r="H1104" s="23">
        <f>SUM(H1105)</f>
        <v>227.4</v>
      </c>
      <c r="I1104" s="76">
        <f t="shared" si="118"/>
        <v>100</v>
      </c>
    </row>
    <row r="1105" spans="1:9" ht="15.75" customHeight="1">
      <c r="A1105" s="35" t="s">
        <v>389</v>
      </c>
      <c r="B1105" s="60"/>
      <c r="C1105" s="60" t="s">
        <v>356</v>
      </c>
      <c r="D1105" s="60" t="s">
        <v>328</v>
      </c>
      <c r="E1105" s="27" t="s">
        <v>91</v>
      </c>
      <c r="F1105" s="65">
        <v>622</v>
      </c>
      <c r="G1105" s="23">
        <v>227.4</v>
      </c>
      <c r="H1105" s="23">
        <v>227.4</v>
      </c>
      <c r="I1105" s="76">
        <f t="shared" si="118"/>
        <v>100</v>
      </c>
    </row>
    <row r="1106" spans="1:9" ht="31.5">
      <c r="A1106" s="25" t="s">
        <v>451</v>
      </c>
      <c r="B1106" s="60"/>
      <c r="C1106" s="60" t="s">
        <v>356</v>
      </c>
      <c r="D1106" s="60" t="s">
        <v>328</v>
      </c>
      <c r="E1106" s="26" t="s">
        <v>41</v>
      </c>
      <c r="F1106" s="65"/>
      <c r="G1106" s="23">
        <f t="shared" ref="G1106:H1108" si="119">SUM(G1107)</f>
        <v>163.19999999999999</v>
      </c>
      <c r="H1106" s="23">
        <f t="shared" si="119"/>
        <v>163.19999999999999</v>
      </c>
      <c r="I1106" s="76">
        <f t="shared" si="118"/>
        <v>100</v>
      </c>
    </row>
    <row r="1107" spans="1:9" ht="35.25" customHeight="1">
      <c r="A1107" s="35" t="s">
        <v>648</v>
      </c>
      <c r="B1107" s="60"/>
      <c r="C1107" s="60" t="s">
        <v>356</v>
      </c>
      <c r="D1107" s="60" t="s">
        <v>328</v>
      </c>
      <c r="E1107" s="26" t="s">
        <v>649</v>
      </c>
      <c r="F1107" s="65"/>
      <c r="G1107" s="23">
        <f t="shared" si="119"/>
        <v>163.19999999999999</v>
      </c>
      <c r="H1107" s="23">
        <f t="shared" si="119"/>
        <v>163.19999999999999</v>
      </c>
      <c r="I1107" s="76">
        <f t="shared" si="118"/>
        <v>100</v>
      </c>
    </row>
    <row r="1108" spans="1:9" ht="31.5">
      <c r="A1108" s="35" t="s">
        <v>650</v>
      </c>
      <c r="B1108" s="26"/>
      <c r="C1108" s="65" t="s">
        <v>356</v>
      </c>
      <c r="D1108" s="60" t="s">
        <v>328</v>
      </c>
      <c r="E1108" s="26" t="s">
        <v>651</v>
      </c>
      <c r="F1108" s="65"/>
      <c r="G1108" s="23">
        <f t="shared" si="119"/>
        <v>163.19999999999999</v>
      </c>
      <c r="H1108" s="23">
        <f t="shared" si="119"/>
        <v>163.19999999999999</v>
      </c>
      <c r="I1108" s="76">
        <f t="shared" si="118"/>
        <v>100</v>
      </c>
    </row>
    <row r="1109" spans="1:9" ht="31.5">
      <c r="A1109" s="35" t="s">
        <v>319</v>
      </c>
      <c r="B1109" s="60"/>
      <c r="C1109" s="60" t="s">
        <v>356</v>
      </c>
      <c r="D1109" s="60" t="s">
        <v>328</v>
      </c>
      <c r="E1109" s="26" t="s">
        <v>651</v>
      </c>
      <c r="F1109" s="66">
        <v>600</v>
      </c>
      <c r="G1109" s="23">
        <f>SUM(G1110,)</f>
        <v>163.19999999999999</v>
      </c>
      <c r="H1109" s="23">
        <f>SUM(H1110,)</f>
        <v>163.19999999999999</v>
      </c>
      <c r="I1109" s="76">
        <f t="shared" si="118"/>
        <v>100</v>
      </c>
    </row>
    <row r="1110" spans="1:9" ht="15.75">
      <c r="A1110" s="35" t="s">
        <v>387</v>
      </c>
      <c r="B1110" s="60"/>
      <c r="C1110" s="60" t="s">
        <v>356</v>
      </c>
      <c r="D1110" s="60" t="s">
        <v>328</v>
      </c>
      <c r="E1110" s="26" t="s">
        <v>651</v>
      </c>
      <c r="F1110" s="65">
        <v>620</v>
      </c>
      <c r="G1110" s="23">
        <f>SUM(G1111,)</f>
        <v>163.19999999999999</v>
      </c>
      <c r="H1110" s="23">
        <f>SUM(H1111,)</f>
        <v>163.19999999999999</v>
      </c>
      <c r="I1110" s="76">
        <f t="shared" si="118"/>
        <v>100</v>
      </c>
    </row>
    <row r="1111" spans="1:9" ht="17.25" customHeight="1">
      <c r="A1111" s="35" t="s">
        <v>389</v>
      </c>
      <c r="B1111" s="60"/>
      <c r="C1111" s="60" t="s">
        <v>356</v>
      </c>
      <c r="D1111" s="60" t="s">
        <v>328</v>
      </c>
      <c r="E1111" s="26" t="s">
        <v>651</v>
      </c>
      <c r="F1111" s="65">
        <v>622</v>
      </c>
      <c r="G1111" s="23">
        <v>163.19999999999999</v>
      </c>
      <c r="H1111" s="23">
        <v>163.19999999999999</v>
      </c>
      <c r="I1111" s="76">
        <f t="shared" si="118"/>
        <v>100</v>
      </c>
    </row>
    <row r="1112" spans="1:9" s="13" customFormat="1" ht="31.5">
      <c r="A1112" s="25" t="s">
        <v>425</v>
      </c>
      <c r="B1112" s="60"/>
      <c r="C1112" s="60" t="s">
        <v>356</v>
      </c>
      <c r="D1112" s="60" t="s">
        <v>328</v>
      </c>
      <c r="E1112" s="26" t="s">
        <v>43</v>
      </c>
      <c r="F1112" s="63"/>
      <c r="G1112" s="23">
        <f t="shared" ref="G1112:H1112" si="120">SUM(G1113,)</f>
        <v>8038.8</v>
      </c>
      <c r="H1112" s="23">
        <f t="shared" si="120"/>
        <v>8038.8</v>
      </c>
      <c r="I1112" s="76">
        <f t="shared" si="118"/>
        <v>100</v>
      </c>
    </row>
    <row r="1113" spans="1:9" s="14" customFormat="1" ht="47.25">
      <c r="A1113" s="35" t="s">
        <v>549</v>
      </c>
      <c r="B1113" s="60"/>
      <c r="C1113" s="60" t="s">
        <v>356</v>
      </c>
      <c r="D1113" s="60" t="s">
        <v>328</v>
      </c>
      <c r="E1113" s="27" t="s">
        <v>550</v>
      </c>
      <c r="F1113" s="60"/>
      <c r="G1113" s="23">
        <f t="shared" ref="G1113:H1117" si="121">SUM(G1114,)</f>
        <v>8038.8</v>
      </c>
      <c r="H1113" s="23">
        <f t="shared" si="121"/>
        <v>8038.8</v>
      </c>
      <c r="I1113" s="76">
        <f t="shared" si="118"/>
        <v>100</v>
      </c>
    </row>
    <row r="1114" spans="1:9" s="14" customFormat="1" ht="63">
      <c r="A1114" s="35" t="s">
        <v>551</v>
      </c>
      <c r="B1114" s="60"/>
      <c r="C1114" s="60" t="s">
        <v>356</v>
      </c>
      <c r="D1114" s="60" t="s">
        <v>328</v>
      </c>
      <c r="E1114" s="27" t="s">
        <v>552</v>
      </c>
      <c r="F1114" s="60"/>
      <c r="G1114" s="23">
        <f t="shared" si="121"/>
        <v>8038.8</v>
      </c>
      <c r="H1114" s="23">
        <f t="shared" si="121"/>
        <v>8038.8</v>
      </c>
      <c r="I1114" s="76">
        <f t="shared" si="118"/>
        <v>100</v>
      </c>
    </row>
    <row r="1115" spans="1:9" s="14" customFormat="1" ht="47.25">
      <c r="A1115" s="29" t="s">
        <v>555</v>
      </c>
      <c r="B1115" s="60"/>
      <c r="C1115" s="60" t="s">
        <v>356</v>
      </c>
      <c r="D1115" s="60" t="s">
        <v>328</v>
      </c>
      <c r="E1115" s="26" t="s">
        <v>556</v>
      </c>
      <c r="F1115" s="60"/>
      <c r="G1115" s="23">
        <f t="shared" si="121"/>
        <v>8038.8</v>
      </c>
      <c r="H1115" s="23">
        <f t="shared" si="121"/>
        <v>8038.8</v>
      </c>
      <c r="I1115" s="76">
        <f t="shared" si="118"/>
        <v>100</v>
      </c>
    </row>
    <row r="1116" spans="1:9" s="14" customFormat="1" ht="31.5">
      <c r="A1116" s="35" t="s">
        <v>319</v>
      </c>
      <c r="B1116" s="63"/>
      <c r="C1116" s="63" t="s">
        <v>356</v>
      </c>
      <c r="D1116" s="60" t="s">
        <v>328</v>
      </c>
      <c r="E1116" s="26" t="s">
        <v>556</v>
      </c>
      <c r="F1116" s="66">
        <v>600</v>
      </c>
      <c r="G1116" s="23">
        <f t="shared" si="121"/>
        <v>8038.8</v>
      </c>
      <c r="H1116" s="23">
        <f t="shared" si="121"/>
        <v>8038.8</v>
      </c>
      <c r="I1116" s="76">
        <f t="shared" si="118"/>
        <v>100</v>
      </c>
    </row>
    <row r="1117" spans="1:9" s="14" customFormat="1" ht="15.75">
      <c r="A1117" s="35" t="s">
        <v>387</v>
      </c>
      <c r="B1117" s="63"/>
      <c r="C1117" s="63" t="s">
        <v>356</v>
      </c>
      <c r="D1117" s="60" t="s">
        <v>328</v>
      </c>
      <c r="E1117" s="26" t="s">
        <v>556</v>
      </c>
      <c r="F1117" s="65">
        <v>620</v>
      </c>
      <c r="G1117" s="23">
        <f t="shared" si="121"/>
        <v>8038.8</v>
      </c>
      <c r="H1117" s="23">
        <f t="shared" si="121"/>
        <v>8038.8</v>
      </c>
      <c r="I1117" s="76">
        <f t="shared" si="118"/>
        <v>100</v>
      </c>
    </row>
    <row r="1118" spans="1:9" s="14" customFormat="1" ht="15.75">
      <c r="A1118" s="35" t="s">
        <v>389</v>
      </c>
      <c r="B1118" s="60"/>
      <c r="C1118" s="60" t="s">
        <v>356</v>
      </c>
      <c r="D1118" s="60" t="s">
        <v>328</v>
      </c>
      <c r="E1118" s="26" t="s">
        <v>556</v>
      </c>
      <c r="F1118" s="65">
        <v>622</v>
      </c>
      <c r="G1118" s="23">
        <v>8038.8</v>
      </c>
      <c r="H1118" s="23">
        <v>8038.8</v>
      </c>
      <c r="I1118" s="76">
        <f t="shared" si="118"/>
        <v>100</v>
      </c>
    </row>
    <row r="1119" spans="1:9" ht="31.5">
      <c r="A1119" s="25" t="s">
        <v>430</v>
      </c>
      <c r="B1119" s="60"/>
      <c r="C1119" s="60" t="s">
        <v>356</v>
      </c>
      <c r="D1119" s="60" t="s">
        <v>328</v>
      </c>
      <c r="E1119" s="26" t="s">
        <v>158</v>
      </c>
      <c r="F1119" s="60"/>
      <c r="G1119" s="23">
        <f>SUM(G1120)</f>
        <v>73038.400000000009</v>
      </c>
      <c r="H1119" s="23">
        <f>SUM(H1120)</f>
        <v>72703.3</v>
      </c>
      <c r="I1119" s="76">
        <f t="shared" si="118"/>
        <v>99.541200245350382</v>
      </c>
    </row>
    <row r="1120" spans="1:9" ht="31.5">
      <c r="A1120" s="25" t="s">
        <v>9</v>
      </c>
      <c r="B1120" s="60"/>
      <c r="C1120" s="60" t="s">
        <v>356</v>
      </c>
      <c r="D1120" s="60" t="s">
        <v>328</v>
      </c>
      <c r="E1120" s="27" t="s">
        <v>182</v>
      </c>
      <c r="F1120" s="65"/>
      <c r="G1120" s="23">
        <f>SUM(G1121)</f>
        <v>73038.400000000009</v>
      </c>
      <c r="H1120" s="23">
        <f>SUM(H1121)</f>
        <v>72703.3</v>
      </c>
      <c r="I1120" s="76">
        <f t="shared" si="118"/>
        <v>99.541200245350382</v>
      </c>
    </row>
    <row r="1121" spans="1:9" ht="31.5">
      <c r="A1121" s="25" t="s">
        <v>135</v>
      </c>
      <c r="B1121" s="26"/>
      <c r="C1121" s="26" t="s">
        <v>356</v>
      </c>
      <c r="D1121" s="60" t="s">
        <v>328</v>
      </c>
      <c r="E1121" s="27" t="s">
        <v>187</v>
      </c>
      <c r="F1121" s="65"/>
      <c r="G1121" s="23">
        <f>SUM(G1122,G1126,G1131,G1136)</f>
        <v>73038.400000000009</v>
      </c>
      <c r="H1121" s="23">
        <f>SUM(H1122,H1126,H1131,H1136)</f>
        <v>72703.3</v>
      </c>
      <c r="I1121" s="76">
        <f t="shared" si="118"/>
        <v>99.541200245350382</v>
      </c>
    </row>
    <row r="1122" spans="1:9" ht="15.75">
      <c r="A1122" s="35" t="s">
        <v>14</v>
      </c>
      <c r="B1122" s="63"/>
      <c r="C1122" s="63" t="s">
        <v>356</v>
      </c>
      <c r="D1122" s="60" t="s">
        <v>328</v>
      </c>
      <c r="E1122" s="27" t="s">
        <v>188</v>
      </c>
      <c r="F1122" s="26"/>
      <c r="G1122" s="23">
        <f t="shared" ref="G1122:H1124" si="122">SUM(G1123,)</f>
        <v>53.1</v>
      </c>
      <c r="H1122" s="23">
        <f t="shared" si="122"/>
        <v>53.1</v>
      </c>
      <c r="I1122" s="76">
        <f t="shared" si="118"/>
        <v>100</v>
      </c>
    </row>
    <row r="1123" spans="1:9" ht="31.5">
      <c r="A1123" s="35" t="s">
        <v>319</v>
      </c>
      <c r="B1123" s="63"/>
      <c r="C1123" s="63" t="s">
        <v>356</v>
      </c>
      <c r="D1123" s="60" t="s">
        <v>328</v>
      </c>
      <c r="E1123" s="27" t="s">
        <v>188</v>
      </c>
      <c r="F1123" s="66">
        <v>600</v>
      </c>
      <c r="G1123" s="23">
        <f t="shared" si="122"/>
        <v>53.1</v>
      </c>
      <c r="H1123" s="23">
        <f t="shared" si="122"/>
        <v>53.1</v>
      </c>
      <c r="I1123" s="76">
        <f t="shared" si="118"/>
        <v>100</v>
      </c>
    </row>
    <row r="1124" spans="1:9" ht="15.75">
      <c r="A1124" s="35" t="s">
        <v>387</v>
      </c>
      <c r="B1124" s="63"/>
      <c r="C1124" s="63" t="s">
        <v>356</v>
      </c>
      <c r="D1124" s="60" t="s">
        <v>328</v>
      </c>
      <c r="E1124" s="27" t="s">
        <v>188</v>
      </c>
      <c r="F1124" s="65">
        <v>620</v>
      </c>
      <c r="G1124" s="23">
        <f t="shared" si="122"/>
        <v>53.1</v>
      </c>
      <c r="H1124" s="23">
        <f t="shared" si="122"/>
        <v>53.1</v>
      </c>
      <c r="I1124" s="76">
        <f t="shared" si="118"/>
        <v>100</v>
      </c>
    </row>
    <row r="1125" spans="1:9" ht="15.75">
      <c r="A1125" s="35" t="s">
        <v>389</v>
      </c>
      <c r="B1125" s="60"/>
      <c r="C1125" s="60" t="s">
        <v>356</v>
      </c>
      <c r="D1125" s="60" t="s">
        <v>328</v>
      </c>
      <c r="E1125" s="27" t="s">
        <v>188</v>
      </c>
      <c r="F1125" s="65">
        <v>622</v>
      </c>
      <c r="G1125" s="23">
        <v>53.1</v>
      </c>
      <c r="H1125" s="23">
        <v>53.1</v>
      </c>
      <c r="I1125" s="76">
        <f t="shared" si="118"/>
        <v>100</v>
      </c>
    </row>
    <row r="1126" spans="1:9" ht="31.5">
      <c r="A1126" s="24" t="s">
        <v>19</v>
      </c>
      <c r="B1126" s="63"/>
      <c r="C1126" s="63" t="s">
        <v>356</v>
      </c>
      <c r="D1126" s="60" t="s">
        <v>328</v>
      </c>
      <c r="E1126" s="27" t="s">
        <v>189</v>
      </c>
      <c r="F1126" s="26"/>
      <c r="G1126" s="23">
        <f>SUM(G1127)</f>
        <v>71785.5</v>
      </c>
      <c r="H1126" s="23">
        <f>SUM(H1127)</f>
        <v>71785.5</v>
      </c>
      <c r="I1126" s="76">
        <f t="shared" si="118"/>
        <v>100</v>
      </c>
    </row>
    <row r="1127" spans="1:9" ht="31.5">
      <c r="A1127" s="35" t="s">
        <v>319</v>
      </c>
      <c r="B1127" s="63"/>
      <c r="C1127" s="63" t="s">
        <v>356</v>
      </c>
      <c r="D1127" s="60" t="s">
        <v>328</v>
      </c>
      <c r="E1127" s="27" t="s">
        <v>189</v>
      </c>
      <c r="F1127" s="66">
        <v>600</v>
      </c>
      <c r="G1127" s="23">
        <f>SUM(G1128,)</f>
        <v>71785.5</v>
      </c>
      <c r="H1127" s="23">
        <f>SUM(H1128,)</f>
        <v>71785.5</v>
      </c>
      <c r="I1127" s="76">
        <f t="shared" si="118"/>
        <v>100</v>
      </c>
    </row>
    <row r="1128" spans="1:9" ht="15.75">
      <c r="A1128" s="35" t="s">
        <v>387</v>
      </c>
      <c r="B1128" s="63"/>
      <c r="C1128" s="63" t="s">
        <v>356</v>
      </c>
      <c r="D1128" s="60" t="s">
        <v>328</v>
      </c>
      <c r="E1128" s="27" t="s">
        <v>189</v>
      </c>
      <c r="F1128" s="65">
        <v>620</v>
      </c>
      <c r="G1128" s="23">
        <f>SUM(G1129,G1130,)</f>
        <v>71785.5</v>
      </c>
      <c r="H1128" s="23">
        <f>SUM(H1129,H1130,)</f>
        <v>71785.5</v>
      </c>
      <c r="I1128" s="76">
        <f t="shared" si="118"/>
        <v>100</v>
      </c>
    </row>
    <row r="1129" spans="1:9" ht="51.75" customHeight="1">
      <c r="A1129" s="35" t="s">
        <v>388</v>
      </c>
      <c r="B1129" s="63"/>
      <c r="C1129" s="63" t="s">
        <v>356</v>
      </c>
      <c r="D1129" s="60" t="s">
        <v>328</v>
      </c>
      <c r="E1129" s="27" t="s">
        <v>189</v>
      </c>
      <c r="F1129" s="65">
        <v>621</v>
      </c>
      <c r="G1129" s="23">
        <v>71190.5</v>
      </c>
      <c r="H1129" s="23">
        <v>71190.5</v>
      </c>
      <c r="I1129" s="76">
        <f t="shared" si="118"/>
        <v>100</v>
      </c>
    </row>
    <row r="1130" spans="1:9" ht="15.75">
      <c r="A1130" s="35" t="s">
        <v>389</v>
      </c>
      <c r="B1130" s="60"/>
      <c r="C1130" s="60" t="s">
        <v>356</v>
      </c>
      <c r="D1130" s="60" t="s">
        <v>328</v>
      </c>
      <c r="E1130" s="27" t="s">
        <v>189</v>
      </c>
      <c r="F1130" s="65">
        <v>622</v>
      </c>
      <c r="G1130" s="23">
        <v>595</v>
      </c>
      <c r="H1130" s="23">
        <v>595</v>
      </c>
      <c r="I1130" s="76">
        <f t="shared" si="118"/>
        <v>100</v>
      </c>
    </row>
    <row r="1131" spans="1:9" s="14" customFormat="1" ht="63">
      <c r="A1131" s="35" t="s">
        <v>756</v>
      </c>
      <c r="B1131" s="60"/>
      <c r="C1131" s="60" t="s">
        <v>356</v>
      </c>
      <c r="D1131" s="60" t="s">
        <v>328</v>
      </c>
      <c r="E1131" s="27" t="s">
        <v>757</v>
      </c>
      <c r="F1131" s="65"/>
      <c r="G1131" s="23">
        <f>SUM(G1132)</f>
        <v>1043.3000000000002</v>
      </c>
      <c r="H1131" s="23">
        <f>SUM(H1132)</f>
        <v>708.2</v>
      </c>
      <c r="I1131" s="76">
        <f t="shared" si="118"/>
        <v>67.880762963672964</v>
      </c>
    </row>
    <row r="1132" spans="1:9" s="14" customFormat="1" ht="31.5">
      <c r="A1132" s="35" t="s">
        <v>319</v>
      </c>
      <c r="B1132" s="63"/>
      <c r="C1132" s="63" t="s">
        <v>356</v>
      </c>
      <c r="D1132" s="60" t="s">
        <v>328</v>
      </c>
      <c r="E1132" s="27" t="s">
        <v>757</v>
      </c>
      <c r="F1132" s="66">
        <v>600</v>
      </c>
      <c r="G1132" s="23">
        <f>SUM(G1133,)</f>
        <v>1043.3000000000002</v>
      </c>
      <c r="H1132" s="23">
        <f>SUM(H1133,)</f>
        <v>708.2</v>
      </c>
      <c r="I1132" s="76">
        <f t="shared" si="118"/>
        <v>67.880762963672964</v>
      </c>
    </row>
    <row r="1133" spans="1:9" s="14" customFormat="1" ht="15.75">
      <c r="A1133" s="35" t="s">
        <v>387</v>
      </c>
      <c r="B1133" s="63"/>
      <c r="C1133" s="63" t="s">
        <v>356</v>
      </c>
      <c r="D1133" s="60" t="s">
        <v>328</v>
      </c>
      <c r="E1133" s="27" t="s">
        <v>757</v>
      </c>
      <c r="F1133" s="65">
        <v>620</v>
      </c>
      <c r="G1133" s="23">
        <f>SUM(G1134,G1135,)</f>
        <v>1043.3000000000002</v>
      </c>
      <c r="H1133" s="23">
        <f>SUM(H1134,H1135,)</f>
        <v>708.2</v>
      </c>
      <c r="I1133" s="76">
        <f t="shared" si="118"/>
        <v>67.880762963672964</v>
      </c>
    </row>
    <row r="1134" spans="1:9" s="14" customFormat="1" ht="49.5" customHeight="1">
      <c r="A1134" s="35" t="s">
        <v>388</v>
      </c>
      <c r="B1134" s="63"/>
      <c r="C1134" s="63" t="s">
        <v>356</v>
      </c>
      <c r="D1134" s="60" t="s">
        <v>328</v>
      </c>
      <c r="E1134" s="27" t="s">
        <v>757</v>
      </c>
      <c r="F1134" s="65">
        <v>621</v>
      </c>
      <c r="G1134" s="23">
        <v>708.2</v>
      </c>
      <c r="H1134" s="23">
        <v>708.2</v>
      </c>
      <c r="I1134" s="76">
        <f t="shared" si="118"/>
        <v>100</v>
      </c>
    </row>
    <row r="1135" spans="1:9" s="14" customFormat="1" ht="15.75">
      <c r="A1135" s="35" t="s">
        <v>389</v>
      </c>
      <c r="B1135" s="60"/>
      <c r="C1135" s="60" t="s">
        <v>356</v>
      </c>
      <c r="D1135" s="60" t="s">
        <v>328</v>
      </c>
      <c r="E1135" s="27" t="s">
        <v>757</v>
      </c>
      <c r="F1135" s="65">
        <v>622</v>
      </c>
      <c r="G1135" s="23">
        <v>335.1</v>
      </c>
      <c r="H1135" s="23">
        <v>0</v>
      </c>
      <c r="I1135" s="76">
        <f t="shared" si="118"/>
        <v>0</v>
      </c>
    </row>
    <row r="1136" spans="1:9" s="14" customFormat="1" ht="63">
      <c r="A1136" s="24" t="s">
        <v>753</v>
      </c>
      <c r="B1136" s="63"/>
      <c r="C1136" s="63" t="s">
        <v>356</v>
      </c>
      <c r="D1136" s="60" t="s">
        <v>328</v>
      </c>
      <c r="E1136" s="26" t="s">
        <v>766</v>
      </c>
      <c r="F1136" s="60"/>
      <c r="G1136" s="23">
        <f>SUM(G1137)</f>
        <v>156.5</v>
      </c>
      <c r="H1136" s="23">
        <f>SUM(H1137)</f>
        <v>156.5</v>
      </c>
      <c r="I1136" s="76">
        <f t="shared" si="118"/>
        <v>100</v>
      </c>
    </row>
    <row r="1137" spans="1:9" s="14" customFormat="1" ht="31.5">
      <c r="A1137" s="35" t="s">
        <v>319</v>
      </c>
      <c r="B1137" s="63"/>
      <c r="C1137" s="63" t="s">
        <v>356</v>
      </c>
      <c r="D1137" s="60" t="s">
        <v>328</v>
      </c>
      <c r="E1137" s="26" t="s">
        <v>766</v>
      </c>
      <c r="F1137" s="66">
        <v>600</v>
      </c>
      <c r="G1137" s="23">
        <f>SUM(G1138,)</f>
        <v>156.5</v>
      </c>
      <c r="H1137" s="23">
        <f>SUM(H1138,)</f>
        <v>156.5</v>
      </c>
      <c r="I1137" s="76">
        <f t="shared" si="118"/>
        <v>100</v>
      </c>
    </row>
    <row r="1138" spans="1:9" s="14" customFormat="1" ht="15.75">
      <c r="A1138" s="35" t="s">
        <v>387</v>
      </c>
      <c r="B1138" s="63"/>
      <c r="C1138" s="63" t="s">
        <v>356</v>
      </c>
      <c r="D1138" s="60" t="s">
        <v>328</v>
      </c>
      <c r="E1138" s="26" t="s">
        <v>766</v>
      </c>
      <c r="F1138" s="65">
        <v>620</v>
      </c>
      <c r="G1138" s="23">
        <f>SUM(G1139)</f>
        <v>156.5</v>
      </c>
      <c r="H1138" s="23">
        <f>SUM(H1139)</f>
        <v>156.5</v>
      </c>
      <c r="I1138" s="76">
        <f t="shared" si="118"/>
        <v>100</v>
      </c>
    </row>
    <row r="1139" spans="1:9" s="14" customFormat="1" ht="63">
      <c r="A1139" s="35" t="s">
        <v>388</v>
      </c>
      <c r="B1139" s="63"/>
      <c r="C1139" s="63" t="s">
        <v>356</v>
      </c>
      <c r="D1139" s="60" t="s">
        <v>328</v>
      </c>
      <c r="E1139" s="26" t="s">
        <v>766</v>
      </c>
      <c r="F1139" s="65">
        <v>621</v>
      </c>
      <c r="G1139" s="23">
        <v>156.5</v>
      </c>
      <c r="H1139" s="23">
        <v>156.5</v>
      </c>
      <c r="I1139" s="76">
        <f t="shared" si="118"/>
        <v>100</v>
      </c>
    </row>
    <row r="1140" spans="1:9" s="14" customFormat="1" ht="15.75">
      <c r="A1140" s="35" t="s">
        <v>413</v>
      </c>
      <c r="B1140" s="60"/>
      <c r="C1140" s="60" t="s">
        <v>356</v>
      </c>
      <c r="D1140" s="60" t="s">
        <v>356</v>
      </c>
      <c r="E1140" s="63"/>
      <c r="F1140" s="60"/>
      <c r="G1140" s="23">
        <f>SUM(G1141,G1161,G1174)</f>
        <v>14067.300000000001</v>
      </c>
      <c r="H1140" s="23">
        <f>SUM(H1141,H1161,H1174)</f>
        <v>14067.079370000001</v>
      </c>
      <c r="I1140" s="76">
        <f t="shared" si="118"/>
        <v>99.998431610899047</v>
      </c>
    </row>
    <row r="1141" spans="1:9" s="14" customFormat="1" ht="31.5">
      <c r="A1141" s="25" t="s">
        <v>423</v>
      </c>
      <c r="B1141" s="60"/>
      <c r="C1141" s="60" t="s">
        <v>356</v>
      </c>
      <c r="D1141" s="60" t="s">
        <v>356</v>
      </c>
      <c r="E1141" s="26" t="s">
        <v>31</v>
      </c>
      <c r="F1141" s="60"/>
      <c r="G1141" s="31">
        <f>SUM(G1142)</f>
        <v>12021.800000000001</v>
      </c>
      <c r="H1141" s="31">
        <f>SUM(H1142)</f>
        <v>12021.6633</v>
      </c>
      <c r="I1141" s="76">
        <f t="shared" si="118"/>
        <v>99.998862899066694</v>
      </c>
    </row>
    <row r="1142" spans="1:9" s="14" customFormat="1" ht="15.75">
      <c r="A1142" s="25" t="s">
        <v>455</v>
      </c>
      <c r="B1142" s="60"/>
      <c r="C1142" s="60" t="s">
        <v>356</v>
      </c>
      <c r="D1142" s="60" t="s">
        <v>356</v>
      </c>
      <c r="E1142" s="27" t="s">
        <v>35</v>
      </c>
      <c r="F1142" s="60"/>
      <c r="G1142" s="31">
        <f>SUM(G1143)</f>
        <v>12021.800000000001</v>
      </c>
      <c r="H1142" s="31">
        <f>SUM(H1143)</f>
        <v>12021.6633</v>
      </c>
      <c r="I1142" s="76">
        <f t="shared" si="118"/>
        <v>99.998862899066694</v>
      </c>
    </row>
    <row r="1143" spans="1:9" s="14" customFormat="1" ht="47.25">
      <c r="A1143" s="25" t="s">
        <v>73</v>
      </c>
      <c r="B1143" s="60"/>
      <c r="C1143" s="60" t="s">
        <v>356</v>
      </c>
      <c r="D1143" s="60" t="s">
        <v>356</v>
      </c>
      <c r="E1143" s="27" t="s">
        <v>71</v>
      </c>
      <c r="F1143" s="60"/>
      <c r="G1143" s="31">
        <f>SUM(G1144,G1148,G1152,G1156)</f>
        <v>12021.800000000001</v>
      </c>
      <c r="H1143" s="31">
        <f>SUM(H1144,H1148,H1152,H1156)</f>
        <v>12021.6633</v>
      </c>
      <c r="I1143" s="76">
        <f t="shared" si="118"/>
        <v>99.998862899066694</v>
      </c>
    </row>
    <row r="1144" spans="1:9" s="14" customFormat="1" ht="47.25">
      <c r="A1144" s="25" t="s">
        <v>458</v>
      </c>
      <c r="B1144" s="60"/>
      <c r="C1144" s="60" t="s">
        <v>356</v>
      </c>
      <c r="D1144" s="60" t="s">
        <v>356</v>
      </c>
      <c r="E1144" s="27" t="s">
        <v>229</v>
      </c>
      <c r="F1144" s="65"/>
      <c r="G1144" s="23">
        <f t="shared" ref="G1144:H1146" si="123">SUM(G1145)</f>
        <v>239.05</v>
      </c>
      <c r="H1144" s="23">
        <f t="shared" si="123"/>
        <v>239.05</v>
      </c>
      <c r="I1144" s="76">
        <f t="shared" si="118"/>
        <v>100</v>
      </c>
    </row>
    <row r="1145" spans="1:9" s="14" customFormat="1" ht="31.5">
      <c r="A1145" s="25" t="s">
        <v>319</v>
      </c>
      <c r="B1145" s="60"/>
      <c r="C1145" s="60" t="s">
        <v>356</v>
      </c>
      <c r="D1145" s="60" t="s">
        <v>356</v>
      </c>
      <c r="E1145" s="27" t="s">
        <v>229</v>
      </c>
      <c r="F1145" s="60">
        <v>600</v>
      </c>
      <c r="G1145" s="23">
        <f t="shared" si="123"/>
        <v>239.05</v>
      </c>
      <c r="H1145" s="23">
        <f t="shared" si="123"/>
        <v>239.05</v>
      </c>
      <c r="I1145" s="76">
        <f t="shared" si="118"/>
        <v>100</v>
      </c>
    </row>
    <row r="1146" spans="1:9" s="14" customFormat="1" ht="15.75">
      <c r="A1146" s="35" t="s">
        <v>320</v>
      </c>
      <c r="B1146" s="60"/>
      <c r="C1146" s="60" t="s">
        <v>356</v>
      </c>
      <c r="D1146" s="60" t="s">
        <v>356</v>
      </c>
      <c r="E1146" s="27" t="s">
        <v>229</v>
      </c>
      <c r="F1146" s="63">
        <v>610</v>
      </c>
      <c r="G1146" s="23">
        <f t="shared" si="123"/>
        <v>239.05</v>
      </c>
      <c r="H1146" s="23">
        <f t="shared" si="123"/>
        <v>239.05</v>
      </c>
      <c r="I1146" s="76">
        <f t="shared" si="118"/>
        <v>100</v>
      </c>
    </row>
    <row r="1147" spans="1:9" s="14" customFormat="1" ht="15.75">
      <c r="A1147" s="35" t="s">
        <v>323</v>
      </c>
      <c r="B1147" s="60"/>
      <c r="C1147" s="60" t="s">
        <v>356</v>
      </c>
      <c r="D1147" s="60" t="s">
        <v>356</v>
      </c>
      <c r="E1147" s="27" t="s">
        <v>229</v>
      </c>
      <c r="F1147" s="63">
        <v>612</v>
      </c>
      <c r="G1147" s="31">
        <v>239.05</v>
      </c>
      <c r="H1147" s="31">
        <v>239.05</v>
      </c>
      <c r="I1147" s="76">
        <f t="shared" si="118"/>
        <v>100</v>
      </c>
    </row>
    <row r="1148" spans="1:9" s="14" customFormat="1" ht="31.5">
      <c r="A1148" s="25" t="s">
        <v>457</v>
      </c>
      <c r="B1148" s="60"/>
      <c r="C1148" s="60" t="s">
        <v>356</v>
      </c>
      <c r="D1148" s="60" t="s">
        <v>356</v>
      </c>
      <c r="E1148" s="27" t="s">
        <v>230</v>
      </c>
      <c r="F1148" s="63"/>
      <c r="G1148" s="23">
        <f t="shared" ref="G1148:H1150" si="124">SUM(G1149)</f>
        <v>121.7</v>
      </c>
      <c r="H1148" s="23">
        <f t="shared" si="124"/>
        <v>121.60433999999999</v>
      </c>
      <c r="I1148" s="76">
        <f t="shared" si="118"/>
        <v>99.921396877567787</v>
      </c>
    </row>
    <row r="1149" spans="1:9" s="14" customFormat="1" ht="31.5">
      <c r="A1149" s="25" t="s">
        <v>319</v>
      </c>
      <c r="B1149" s="60"/>
      <c r="C1149" s="60" t="s">
        <v>356</v>
      </c>
      <c r="D1149" s="60" t="s">
        <v>356</v>
      </c>
      <c r="E1149" s="27" t="s">
        <v>230</v>
      </c>
      <c r="F1149" s="60">
        <v>600</v>
      </c>
      <c r="G1149" s="23">
        <f t="shared" si="124"/>
        <v>121.7</v>
      </c>
      <c r="H1149" s="23">
        <f t="shared" si="124"/>
        <v>121.60433999999999</v>
      </c>
      <c r="I1149" s="76">
        <f t="shared" si="118"/>
        <v>99.921396877567787</v>
      </c>
    </row>
    <row r="1150" spans="1:9" s="14" customFormat="1" ht="15.75">
      <c r="A1150" s="35" t="s">
        <v>320</v>
      </c>
      <c r="B1150" s="60"/>
      <c r="C1150" s="60" t="s">
        <v>356</v>
      </c>
      <c r="D1150" s="60" t="s">
        <v>356</v>
      </c>
      <c r="E1150" s="27" t="s">
        <v>230</v>
      </c>
      <c r="F1150" s="63">
        <v>610</v>
      </c>
      <c r="G1150" s="23">
        <f t="shared" si="124"/>
        <v>121.7</v>
      </c>
      <c r="H1150" s="23">
        <f t="shared" si="124"/>
        <v>121.60433999999999</v>
      </c>
      <c r="I1150" s="76">
        <f t="shared" si="118"/>
        <v>99.921396877567787</v>
      </c>
    </row>
    <row r="1151" spans="1:9" s="14" customFormat="1" ht="15.75">
      <c r="A1151" s="35" t="s">
        <v>323</v>
      </c>
      <c r="B1151" s="60"/>
      <c r="C1151" s="60" t="s">
        <v>356</v>
      </c>
      <c r="D1151" s="60" t="s">
        <v>356</v>
      </c>
      <c r="E1151" s="27" t="s">
        <v>230</v>
      </c>
      <c r="F1151" s="63">
        <v>612</v>
      </c>
      <c r="G1151" s="31">
        <v>121.7</v>
      </c>
      <c r="H1151" s="31">
        <v>121.60433999999999</v>
      </c>
      <c r="I1151" s="76">
        <f t="shared" si="118"/>
        <v>99.921396877567787</v>
      </c>
    </row>
    <row r="1152" spans="1:9" s="14" customFormat="1" ht="31.5">
      <c r="A1152" s="25" t="s">
        <v>456</v>
      </c>
      <c r="B1152" s="60"/>
      <c r="C1152" s="60" t="s">
        <v>356</v>
      </c>
      <c r="D1152" s="60" t="s">
        <v>356</v>
      </c>
      <c r="E1152" s="27" t="s">
        <v>231</v>
      </c>
      <c r="F1152" s="63"/>
      <c r="G1152" s="23">
        <f t="shared" ref="G1152:H1154" si="125">SUM(G1153)</f>
        <v>24.2</v>
      </c>
      <c r="H1152" s="23">
        <f t="shared" si="125"/>
        <v>24.15896</v>
      </c>
      <c r="I1152" s="76">
        <f t="shared" si="118"/>
        <v>99.830413223140496</v>
      </c>
    </row>
    <row r="1153" spans="1:9" s="14" customFormat="1" ht="31.5">
      <c r="A1153" s="25" t="s">
        <v>319</v>
      </c>
      <c r="B1153" s="60"/>
      <c r="C1153" s="60" t="s">
        <v>356</v>
      </c>
      <c r="D1153" s="60" t="s">
        <v>356</v>
      </c>
      <c r="E1153" s="27" t="s">
        <v>231</v>
      </c>
      <c r="F1153" s="60">
        <v>600</v>
      </c>
      <c r="G1153" s="23">
        <f t="shared" si="125"/>
        <v>24.2</v>
      </c>
      <c r="H1153" s="23">
        <f t="shared" si="125"/>
        <v>24.15896</v>
      </c>
      <c r="I1153" s="76">
        <f t="shared" si="118"/>
        <v>99.830413223140496</v>
      </c>
    </row>
    <row r="1154" spans="1:9" s="14" customFormat="1" ht="15.75">
      <c r="A1154" s="35" t="s">
        <v>320</v>
      </c>
      <c r="B1154" s="60"/>
      <c r="C1154" s="60" t="s">
        <v>356</v>
      </c>
      <c r="D1154" s="60" t="s">
        <v>356</v>
      </c>
      <c r="E1154" s="27" t="s">
        <v>231</v>
      </c>
      <c r="F1154" s="63">
        <v>610</v>
      </c>
      <c r="G1154" s="23">
        <f t="shared" si="125"/>
        <v>24.2</v>
      </c>
      <c r="H1154" s="23">
        <f t="shared" si="125"/>
        <v>24.15896</v>
      </c>
      <c r="I1154" s="76">
        <f t="shared" si="118"/>
        <v>99.830413223140496</v>
      </c>
    </row>
    <row r="1155" spans="1:9" s="14" customFormat="1" ht="15.75">
      <c r="A1155" s="35" t="s">
        <v>323</v>
      </c>
      <c r="B1155" s="60"/>
      <c r="C1155" s="60" t="s">
        <v>356</v>
      </c>
      <c r="D1155" s="60" t="s">
        <v>356</v>
      </c>
      <c r="E1155" s="27" t="s">
        <v>231</v>
      </c>
      <c r="F1155" s="63">
        <v>612</v>
      </c>
      <c r="G1155" s="31">
        <v>24.2</v>
      </c>
      <c r="H1155" s="31">
        <v>24.15896</v>
      </c>
      <c r="I1155" s="76">
        <f t="shared" si="118"/>
        <v>99.830413223140496</v>
      </c>
    </row>
    <row r="1156" spans="1:9" s="14" customFormat="1" ht="31.5">
      <c r="A1156" s="25" t="s">
        <v>235</v>
      </c>
      <c r="B1156" s="60"/>
      <c r="C1156" s="60" t="s">
        <v>356</v>
      </c>
      <c r="D1156" s="60" t="s">
        <v>356</v>
      </c>
      <c r="E1156" s="27" t="s">
        <v>72</v>
      </c>
      <c r="F1156" s="63"/>
      <c r="G1156" s="23">
        <f>SUM(G1157)</f>
        <v>11636.85</v>
      </c>
      <c r="H1156" s="23">
        <f>SUM(H1157)</f>
        <v>11636.85</v>
      </c>
      <c r="I1156" s="76">
        <f t="shared" si="118"/>
        <v>100</v>
      </c>
    </row>
    <row r="1157" spans="1:9" s="14" customFormat="1" ht="31.5">
      <c r="A1157" s="35" t="s">
        <v>319</v>
      </c>
      <c r="B1157" s="60"/>
      <c r="C1157" s="60" t="s">
        <v>356</v>
      </c>
      <c r="D1157" s="60" t="s">
        <v>356</v>
      </c>
      <c r="E1157" s="27" t="s">
        <v>72</v>
      </c>
      <c r="F1157" s="60">
        <v>600</v>
      </c>
      <c r="G1157" s="23">
        <f>SUM(G1158)</f>
        <v>11636.85</v>
      </c>
      <c r="H1157" s="23">
        <f>SUM(H1158)</f>
        <v>11636.85</v>
      </c>
      <c r="I1157" s="76">
        <f t="shared" si="118"/>
        <v>100</v>
      </c>
    </row>
    <row r="1158" spans="1:9" s="14" customFormat="1" ht="15.75">
      <c r="A1158" s="35" t="s">
        <v>320</v>
      </c>
      <c r="B1158" s="60"/>
      <c r="C1158" s="60" t="s">
        <v>356</v>
      </c>
      <c r="D1158" s="60" t="s">
        <v>356</v>
      </c>
      <c r="E1158" s="27" t="s">
        <v>72</v>
      </c>
      <c r="F1158" s="63">
        <v>610</v>
      </c>
      <c r="G1158" s="23">
        <f>SUM(G1159,G1160)</f>
        <v>11636.85</v>
      </c>
      <c r="H1158" s="23">
        <f>SUM(H1159,H1160)</f>
        <v>11636.85</v>
      </c>
      <c r="I1158" s="76">
        <f t="shared" si="118"/>
        <v>100</v>
      </c>
    </row>
    <row r="1159" spans="1:9" s="14" customFormat="1" ht="63">
      <c r="A1159" s="35" t="s">
        <v>321</v>
      </c>
      <c r="B1159" s="60"/>
      <c r="C1159" s="60" t="s">
        <v>356</v>
      </c>
      <c r="D1159" s="60" t="s">
        <v>356</v>
      </c>
      <c r="E1159" s="27" t="s">
        <v>72</v>
      </c>
      <c r="F1159" s="63">
        <v>611</v>
      </c>
      <c r="G1159" s="31">
        <v>10990.1</v>
      </c>
      <c r="H1159" s="31">
        <v>10990.1</v>
      </c>
      <c r="I1159" s="76">
        <f t="shared" si="118"/>
        <v>100</v>
      </c>
    </row>
    <row r="1160" spans="1:9" s="14" customFormat="1" ht="15.75">
      <c r="A1160" s="35" t="s">
        <v>323</v>
      </c>
      <c r="B1160" s="60"/>
      <c r="C1160" s="60" t="s">
        <v>356</v>
      </c>
      <c r="D1160" s="60" t="s">
        <v>356</v>
      </c>
      <c r="E1160" s="27" t="s">
        <v>72</v>
      </c>
      <c r="F1160" s="63">
        <v>612</v>
      </c>
      <c r="G1160" s="31">
        <v>646.75</v>
      </c>
      <c r="H1160" s="31">
        <v>646.75</v>
      </c>
      <c r="I1160" s="76">
        <f t="shared" si="118"/>
        <v>100</v>
      </c>
    </row>
    <row r="1161" spans="1:9" s="14" customFormat="1" ht="31.5">
      <c r="A1161" s="25" t="s">
        <v>424</v>
      </c>
      <c r="B1161" s="60"/>
      <c r="C1161" s="60" t="s">
        <v>356</v>
      </c>
      <c r="D1161" s="60" t="s">
        <v>356</v>
      </c>
      <c r="E1161" s="26" t="s">
        <v>37</v>
      </c>
      <c r="F1161" s="60"/>
      <c r="G1161" s="23">
        <f>SUM(G1162,G1168)</f>
        <v>287</v>
      </c>
      <c r="H1161" s="23">
        <f>SUM(H1162,H1168)</f>
        <v>286.99277999999998</v>
      </c>
      <c r="I1161" s="76">
        <f t="shared" si="118"/>
        <v>99.99748432055749</v>
      </c>
    </row>
    <row r="1162" spans="1:9" s="14" customFormat="1" ht="31.5">
      <c r="A1162" s="25" t="s">
        <v>443</v>
      </c>
      <c r="B1162" s="60"/>
      <c r="C1162" s="60" t="s">
        <v>356</v>
      </c>
      <c r="D1162" s="60" t="s">
        <v>356</v>
      </c>
      <c r="E1162" s="27" t="s">
        <v>38</v>
      </c>
      <c r="F1162" s="60"/>
      <c r="G1162" s="23">
        <f>SUM(G1163,)</f>
        <v>205.4</v>
      </c>
      <c r="H1162" s="23">
        <f>SUM(H1163,)</f>
        <v>205.39277999999999</v>
      </c>
      <c r="I1162" s="76">
        <f t="shared" si="118"/>
        <v>99.996484907497546</v>
      </c>
    </row>
    <row r="1163" spans="1:9" s="14" customFormat="1" ht="63">
      <c r="A1163" s="35" t="s">
        <v>236</v>
      </c>
      <c r="B1163" s="60"/>
      <c r="C1163" s="60" t="s">
        <v>356</v>
      </c>
      <c r="D1163" s="60" t="s">
        <v>356</v>
      </c>
      <c r="E1163" s="27" t="s">
        <v>84</v>
      </c>
      <c r="F1163" s="65"/>
      <c r="G1163" s="23">
        <f>SUM(G1164)</f>
        <v>205.4</v>
      </c>
      <c r="H1163" s="23">
        <f>SUM(H1164)</f>
        <v>205.39277999999999</v>
      </c>
      <c r="I1163" s="76">
        <f t="shared" si="118"/>
        <v>99.996484907497546</v>
      </c>
    </row>
    <row r="1164" spans="1:9" s="14" customFormat="1" ht="31.5">
      <c r="A1164" s="35" t="s">
        <v>490</v>
      </c>
      <c r="B1164" s="60"/>
      <c r="C1164" s="60" t="s">
        <v>356</v>
      </c>
      <c r="D1164" s="60" t="s">
        <v>356</v>
      </c>
      <c r="E1164" s="27" t="s">
        <v>91</v>
      </c>
      <c r="F1164" s="65"/>
      <c r="G1164" s="23">
        <f t="shared" ref="G1164:H1166" si="126">SUM(G1165)</f>
        <v>205.4</v>
      </c>
      <c r="H1164" s="23">
        <f t="shared" si="126"/>
        <v>205.39277999999999</v>
      </c>
      <c r="I1164" s="76">
        <f t="shared" ref="I1164:I1227" si="127">SUM(H1164/G1164*100)</f>
        <v>99.996484907497546</v>
      </c>
    </row>
    <row r="1165" spans="1:9" s="14" customFormat="1" ht="31.5">
      <c r="A1165" s="35" t="s">
        <v>319</v>
      </c>
      <c r="B1165" s="60"/>
      <c r="C1165" s="60" t="s">
        <v>356</v>
      </c>
      <c r="D1165" s="60" t="s">
        <v>356</v>
      </c>
      <c r="E1165" s="27" t="s">
        <v>91</v>
      </c>
      <c r="F1165" s="66">
        <v>600</v>
      </c>
      <c r="G1165" s="23">
        <f t="shared" si="126"/>
        <v>205.4</v>
      </c>
      <c r="H1165" s="23">
        <f t="shared" si="126"/>
        <v>205.39277999999999</v>
      </c>
      <c r="I1165" s="76">
        <f t="shared" si="127"/>
        <v>99.996484907497546</v>
      </c>
    </row>
    <row r="1166" spans="1:9" s="14" customFormat="1" ht="15.75">
      <c r="A1166" s="35" t="s">
        <v>320</v>
      </c>
      <c r="B1166" s="60"/>
      <c r="C1166" s="60" t="s">
        <v>356</v>
      </c>
      <c r="D1166" s="60" t="s">
        <v>356</v>
      </c>
      <c r="E1166" s="27" t="s">
        <v>91</v>
      </c>
      <c r="F1166" s="65">
        <v>610</v>
      </c>
      <c r="G1166" s="23">
        <f t="shared" si="126"/>
        <v>205.4</v>
      </c>
      <c r="H1166" s="23">
        <f t="shared" si="126"/>
        <v>205.39277999999999</v>
      </c>
      <c r="I1166" s="76">
        <f t="shared" si="127"/>
        <v>99.996484907497546</v>
      </c>
    </row>
    <row r="1167" spans="1:9" s="14" customFormat="1" ht="15.75">
      <c r="A1167" s="35" t="s">
        <v>323</v>
      </c>
      <c r="B1167" s="60"/>
      <c r="C1167" s="60" t="s">
        <v>356</v>
      </c>
      <c r="D1167" s="60" t="s">
        <v>356</v>
      </c>
      <c r="E1167" s="27" t="s">
        <v>91</v>
      </c>
      <c r="F1167" s="65">
        <v>612</v>
      </c>
      <c r="G1167" s="23">
        <v>205.4</v>
      </c>
      <c r="H1167" s="23">
        <v>205.39277999999999</v>
      </c>
      <c r="I1167" s="76">
        <f t="shared" si="127"/>
        <v>99.996484907497546</v>
      </c>
    </row>
    <row r="1168" spans="1:9" s="14" customFormat="1" ht="31.5">
      <c r="A1168" s="25" t="s">
        <v>451</v>
      </c>
      <c r="B1168" s="60"/>
      <c r="C1168" s="60" t="s">
        <v>356</v>
      </c>
      <c r="D1168" s="60" t="s">
        <v>356</v>
      </c>
      <c r="E1168" s="26" t="s">
        <v>41</v>
      </c>
      <c r="F1168" s="60"/>
      <c r="G1168" s="23">
        <f t="shared" ref="G1168:H1170" si="128">SUM(G1169)</f>
        <v>81.599999999999994</v>
      </c>
      <c r="H1168" s="23">
        <f t="shared" si="128"/>
        <v>81.599999999999994</v>
      </c>
      <c r="I1168" s="76">
        <f t="shared" si="127"/>
        <v>100</v>
      </c>
    </row>
    <row r="1169" spans="1:9" s="14" customFormat="1" ht="31.5">
      <c r="A1169" s="35" t="s">
        <v>648</v>
      </c>
      <c r="B1169" s="60"/>
      <c r="C1169" s="60" t="s">
        <v>356</v>
      </c>
      <c r="D1169" s="60" t="s">
        <v>356</v>
      </c>
      <c r="E1169" s="26" t="s">
        <v>649</v>
      </c>
      <c r="F1169" s="60"/>
      <c r="G1169" s="23">
        <f t="shared" si="128"/>
        <v>81.599999999999994</v>
      </c>
      <c r="H1169" s="23">
        <f t="shared" si="128"/>
        <v>81.599999999999994</v>
      </c>
      <c r="I1169" s="76">
        <f t="shared" si="127"/>
        <v>100</v>
      </c>
    </row>
    <row r="1170" spans="1:9" s="14" customFormat="1" ht="31.5">
      <c r="A1170" s="35" t="s">
        <v>650</v>
      </c>
      <c r="B1170" s="26"/>
      <c r="C1170" s="60" t="s">
        <v>356</v>
      </c>
      <c r="D1170" s="60" t="s">
        <v>356</v>
      </c>
      <c r="E1170" s="26" t="s">
        <v>651</v>
      </c>
      <c r="F1170" s="60"/>
      <c r="G1170" s="23">
        <f t="shared" si="128"/>
        <v>81.599999999999994</v>
      </c>
      <c r="H1170" s="23">
        <f t="shared" si="128"/>
        <v>81.599999999999994</v>
      </c>
      <c r="I1170" s="76">
        <f t="shared" si="127"/>
        <v>100</v>
      </c>
    </row>
    <row r="1171" spans="1:9" s="14" customFormat="1" ht="31.5">
      <c r="A1171" s="35" t="s">
        <v>319</v>
      </c>
      <c r="B1171" s="60"/>
      <c r="C1171" s="60" t="s">
        <v>356</v>
      </c>
      <c r="D1171" s="60" t="s">
        <v>356</v>
      </c>
      <c r="E1171" s="26" t="s">
        <v>651</v>
      </c>
      <c r="F1171" s="66">
        <v>600</v>
      </c>
      <c r="G1171" s="23">
        <f t="shared" ref="G1171:H1171" si="129">SUM(G1172)</f>
        <v>81.599999999999994</v>
      </c>
      <c r="H1171" s="23">
        <f t="shared" si="129"/>
        <v>81.599999999999994</v>
      </c>
      <c r="I1171" s="76">
        <f t="shared" si="127"/>
        <v>100</v>
      </c>
    </row>
    <row r="1172" spans="1:9" s="14" customFormat="1" ht="15.75">
      <c r="A1172" s="35" t="s">
        <v>320</v>
      </c>
      <c r="B1172" s="60"/>
      <c r="C1172" s="60" t="s">
        <v>356</v>
      </c>
      <c r="D1172" s="60" t="s">
        <v>356</v>
      </c>
      <c r="E1172" s="26" t="s">
        <v>651</v>
      </c>
      <c r="F1172" s="65">
        <v>610</v>
      </c>
      <c r="G1172" s="23">
        <f>SUM(G1173)</f>
        <v>81.599999999999994</v>
      </c>
      <c r="H1172" s="23">
        <f>SUM(H1173)</f>
        <v>81.599999999999994</v>
      </c>
      <c r="I1172" s="76">
        <f t="shared" si="127"/>
        <v>100</v>
      </c>
    </row>
    <row r="1173" spans="1:9" s="14" customFormat="1" ht="15.75">
      <c r="A1173" s="35" t="s">
        <v>323</v>
      </c>
      <c r="B1173" s="60"/>
      <c r="C1173" s="60" t="s">
        <v>356</v>
      </c>
      <c r="D1173" s="60" t="s">
        <v>356</v>
      </c>
      <c r="E1173" s="26" t="s">
        <v>651</v>
      </c>
      <c r="F1173" s="65">
        <v>612</v>
      </c>
      <c r="G1173" s="23">
        <v>81.599999999999994</v>
      </c>
      <c r="H1173" s="23">
        <v>81.599999999999994</v>
      </c>
      <c r="I1173" s="76">
        <f t="shared" si="127"/>
        <v>100</v>
      </c>
    </row>
    <row r="1174" spans="1:9" s="14" customFormat="1" ht="31.5">
      <c r="A1174" s="25" t="s">
        <v>429</v>
      </c>
      <c r="B1174" s="60"/>
      <c r="C1174" s="60" t="s">
        <v>356</v>
      </c>
      <c r="D1174" s="60" t="s">
        <v>356</v>
      </c>
      <c r="E1174" s="26" t="s">
        <v>57</v>
      </c>
      <c r="F1174" s="65"/>
      <c r="G1174" s="23">
        <f t="shared" ref="G1174:H1179" si="130">SUM(G1175)</f>
        <v>1758.5</v>
      </c>
      <c r="H1174" s="23">
        <f t="shared" si="130"/>
        <v>1758.42329</v>
      </c>
      <c r="I1174" s="76">
        <f t="shared" si="127"/>
        <v>99.995637759454084</v>
      </c>
    </row>
    <row r="1175" spans="1:9" s="14" customFormat="1" ht="31.5">
      <c r="A1175" s="25" t="s">
        <v>5</v>
      </c>
      <c r="B1175" s="60"/>
      <c r="C1175" s="60" t="s">
        <v>356</v>
      </c>
      <c r="D1175" s="60" t="s">
        <v>356</v>
      </c>
      <c r="E1175" s="27" t="s">
        <v>59</v>
      </c>
      <c r="F1175" s="65"/>
      <c r="G1175" s="23">
        <f t="shared" si="130"/>
        <v>1758.5</v>
      </c>
      <c r="H1175" s="23">
        <f t="shared" si="130"/>
        <v>1758.42329</v>
      </c>
      <c r="I1175" s="76">
        <f t="shared" si="127"/>
        <v>99.995637759454084</v>
      </c>
    </row>
    <row r="1176" spans="1:9" s="14" customFormat="1" ht="31.5">
      <c r="A1176" s="25" t="s">
        <v>216</v>
      </c>
      <c r="B1176" s="60"/>
      <c r="C1176" s="60" t="s">
        <v>356</v>
      </c>
      <c r="D1176" s="60" t="s">
        <v>356</v>
      </c>
      <c r="E1176" s="27" t="s">
        <v>121</v>
      </c>
      <c r="F1176" s="65"/>
      <c r="G1176" s="23">
        <f t="shared" si="130"/>
        <v>1758.5</v>
      </c>
      <c r="H1176" s="23">
        <f t="shared" si="130"/>
        <v>1758.42329</v>
      </c>
      <c r="I1176" s="76">
        <f t="shared" si="127"/>
        <v>99.995637759454084</v>
      </c>
    </row>
    <row r="1177" spans="1:9" s="14" customFormat="1" ht="31.5">
      <c r="A1177" s="32" t="s">
        <v>723</v>
      </c>
      <c r="B1177" s="60"/>
      <c r="C1177" s="60" t="s">
        <v>356</v>
      </c>
      <c r="D1177" s="60" t="s">
        <v>356</v>
      </c>
      <c r="E1177" s="27" t="s">
        <v>722</v>
      </c>
      <c r="F1177" s="60"/>
      <c r="G1177" s="31">
        <f t="shared" si="130"/>
        <v>1758.5</v>
      </c>
      <c r="H1177" s="31">
        <f t="shared" si="130"/>
        <v>1758.42329</v>
      </c>
      <c r="I1177" s="76">
        <f t="shared" si="127"/>
        <v>99.995637759454084</v>
      </c>
    </row>
    <row r="1178" spans="1:9" s="14" customFormat="1" ht="31.5">
      <c r="A1178" s="29" t="s">
        <v>319</v>
      </c>
      <c r="B1178" s="60"/>
      <c r="C1178" s="60" t="s">
        <v>356</v>
      </c>
      <c r="D1178" s="60" t="s">
        <v>356</v>
      </c>
      <c r="E1178" s="27" t="s">
        <v>722</v>
      </c>
      <c r="F1178" s="60">
        <v>600</v>
      </c>
      <c r="G1178" s="23">
        <f t="shared" si="130"/>
        <v>1758.5</v>
      </c>
      <c r="H1178" s="23">
        <f t="shared" si="130"/>
        <v>1758.42329</v>
      </c>
      <c r="I1178" s="76">
        <f t="shared" si="127"/>
        <v>99.995637759454084</v>
      </c>
    </row>
    <row r="1179" spans="1:9" s="14" customFormat="1" ht="15.75">
      <c r="A1179" s="29" t="s">
        <v>320</v>
      </c>
      <c r="B1179" s="60"/>
      <c r="C1179" s="60" t="s">
        <v>356</v>
      </c>
      <c r="D1179" s="60" t="s">
        <v>356</v>
      </c>
      <c r="E1179" s="27" t="s">
        <v>722</v>
      </c>
      <c r="F1179" s="60">
        <v>610</v>
      </c>
      <c r="G1179" s="23">
        <f t="shared" si="130"/>
        <v>1758.5</v>
      </c>
      <c r="H1179" s="23">
        <f t="shared" si="130"/>
        <v>1758.42329</v>
      </c>
      <c r="I1179" s="76">
        <f t="shared" si="127"/>
        <v>99.995637759454084</v>
      </c>
    </row>
    <row r="1180" spans="1:9" s="14" customFormat="1" ht="15.75">
      <c r="A1180" s="29" t="s">
        <v>323</v>
      </c>
      <c r="B1180" s="60"/>
      <c r="C1180" s="60" t="s">
        <v>356</v>
      </c>
      <c r="D1180" s="60" t="s">
        <v>356</v>
      </c>
      <c r="E1180" s="27" t="s">
        <v>722</v>
      </c>
      <c r="F1180" s="60">
        <v>612</v>
      </c>
      <c r="G1180" s="23">
        <v>1758.5</v>
      </c>
      <c r="H1180" s="23">
        <v>1758.42329</v>
      </c>
      <c r="I1180" s="76">
        <f t="shared" si="127"/>
        <v>99.995637759454084</v>
      </c>
    </row>
    <row r="1181" spans="1:9" ht="15.75">
      <c r="A1181" s="35" t="s">
        <v>414</v>
      </c>
      <c r="B1181" s="60"/>
      <c r="C1181" s="60" t="s">
        <v>360</v>
      </c>
      <c r="D1181" s="60"/>
      <c r="E1181" s="63"/>
      <c r="F1181" s="60"/>
      <c r="G1181" s="23">
        <f>SUM(G1182,G1274)</f>
        <v>158035.59</v>
      </c>
      <c r="H1181" s="23">
        <f>SUM(H1182,H1274)</f>
        <v>158021.07894000001</v>
      </c>
      <c r="I1181" s="76">
        <f t="shared" si="127"/>
        <v>99.990817853117775</v>
      </c>
    </row>
    <row r="1182" spans="1:9" ht="15.75">
      <c r="A1182" s="35" t="s">
        <v>361</v>
      </c>
      <c r="B1182" s="60"/>
      <c r="C1182" s="60" t="s">
        <v>360</v>
      </c>
      <c r="D1182" s="60" t="s">
        <v>306</v>
      </c>
      <c r="E1182" s="63"/>
      <c r="F1182" s="63"/>
      <c r="G1182" s="23">
        <f>SUM(G1183,G1207)</f>
        <v>142360.49</v>
      </c>
      <c r="H1182" s="23">
        <f>SUM(H1183,H1207)</f>
        <v>142359.06140000001</v>
      </c>
      <c r="I1182" s="76">
        <f t="shared" si="127"/>
        <v>99.998996491231523</v>
      </c>
    </row>
    <row r="1183" spans="1:9" ht="31.5">
      <c r="A1183" s="25" t="s">
        <v>424</v>
      </c>
      <c r="B1183" s="60"/>
      <c r="C1183" s="60" t="s">
        <v>360</v>
      </c>
      <c r="D1183" s="60" t="s">
        <v>306</v>
      </c>
      <c r="E1183" s="26" t="s">
        <v>37</v>
      </c>
      <c r="F1183" s="60"/>
      <c r="G1183" s="23">
        <f>SUM(G1184,G1199,)</f>
        <v>1733.8</v>
      </c>
      <c r="H1183" s="23">
        <f>SUM(H1184,H1199,)</f>
        <v>1732.6243400000001</v>
      </c>
      <c r="I1183" s="76">
        <f t="shared" si="127"/>
        <v>99.932191717614501</v>
      </c>
    </row>
    <row r="1184" spans="1:9" ht="33" customHeight="1">
      <c r="A1184" s="25" t="s">
        <v>443</v>
      </c>
      <c r="B1184" s="60"/>
      <c r="C1184" s="60" t="s">
        <v>360</v>
      </c>
      <c r="D1184" s="60" t="s">
        <v>306</v>
      </c>
      <c r="E1184" s="27" t="s">
        <v>38</v>
      </c>
      <c r="F1184" s="60"/>
      <c r="G1184" s="23">
        <f>SUM(G1185,G1190,)</f>
        <v>759.8</v>
      </c>
      <c r="H1184" s="23">
        <f>SUM(H1185,H1190,)</f>
        <v>759.76015000000007</v>
      </c>
      <c r="I1184" s="76">
        <f t="shared" si="127"/>
        <v>99.994755198736527</v>
      </c>
    </row>
    <row r="1185" spans="1:9" ht="48.6" customHeight="1">
      <c r="A1185" s="25" t="s">
        <v>82</v>
      </c>
      <c r="B1185" s="60"/>
      <c r="C1185" s="60" t="s">
        <v>360</v>
      </c>
      <c r="D1185" s="60" t="s">
        <v>306</v>
      </c>
      <c r="E1185" s="27" t="s">
        <v>83</v>
      </c>
      <c r="F1185" s="60"/>
      <c r="G1185" s="23">
        <f>SUM(G1186,)</f>
        <v>177.2</v>
      </c>
      <c r="H1185" s="23">
        <f>SUM(H1186,)</f>
        <v>177.16014999999999</v>
      </c>
      <c r="I1185" s="76">
        <f t="shared" si="127"/>
        <v>99.977511286681718</v>
      </c>
    </row>
    <row r="1186" spans="1:9" ht="63">
      <c r="A1186" s="33" t="s">
        <v>488</v>
      </c>
      <c r="B1186" s="60"/>
      <c r="C1186" s="60" t="s">
        <v>360</v>
      </c>
      <c r="D1186" s="60" t="s">
        <v>306</v>
      </c>
      <c r="E1186" s="27" t="s">
        <v>88</v>
      </c>
      <c r="F1186" s="60"/>
      <c r="G1186" s="23">
        <f>SUM(G1187)</f>
        <v>177.2</v>
      </c>
      <c r="H1186" s="23">
        <f>SUM(H1187)</f>
        <v>177.16014999999999</v>
      </c>
      <c r="I1186" s="76">
        <f t="shared" si="127"/>
        <v>99.977511286681718</v>
      </c>
    </row>
    <row r="1187" spans="1:9" ht="31.5">
      <c r="A1187" s="35" t="s">
        <v>319</v>
      </c>
      <c r="B1187" s="60"/>
      <c r="C1187" s="60" t="s">
        <v>360</v>
      </c>
      <c r="D1187" s="60" t="s">
        <v>306</v>
      </c>
      <c r="E1187" s="27" t="s">
        <v>88</v>
      </c>
      <c r="F1187" s="66">
        <v>600</v>
      </c>
      <c r="G1187" s="23">
        <f>SUM(G1188,)</f>
        <v>177.2</v>
      </c>
      <c r="H1187" s="23">
        <f>SUM(H1188,)</f>
        <v>177.16014999999999</v>
      </c>
      <c r="I1187" s="76">
        <f t="shared" si="127"/>
        <v>99.977511286681718</v>
      </c>
    </row>
    <row r="1188" spans="1:9" ht="15.75">
      <c r="A1188" s="35" t="s">
        <v>320</v>
      </c>
      <c r="B1188" s="60"/>
      <c r="C1188" s="60" t="s">
        <v>360</v>
      </c>
      <c r="D1188" s="60" t="s">
        <v>306</v>
      </c>
      <c r="E1188" s="27" t="s">
        <v>88</v>
      </c>
      <c r="F1188" s="65">
        <v>610</v>
      </c>
      <c r="G1188" s="23">
        <f>SUM(G1189)</f>
        <v>177.2</v>
      </c>
      <c r="H1188" s="23">
        <f>SUM(H1189)</f>
        <v>177.16014999999999</v>
      </c>
      <c r="I1188" s="76">
        <f t="shared" si="127"/>
        <v>99.977511286681718</v>
      </c>
    </row>
    <row r="1189" spans="1:9" ht="18" customHeight="1">
      <c r="A1189" s="35" t="s">
        <v>323</v>
      </c>
      <c r="B1189" s="60"/>
      <c r="C1189" s="60" t="s">
        <v>360</v>
      </c>
      <c r="D1189" s="60" t="s">
        <v>306</v>
      </c>
      <c r="E1189" s="27" t="s">
        <v>88</v>
      </c>
      <c r="F1189" s="65">
        <v>612</v>
      </c>
      <c r="G1189" s="23">
        <v>177.2</v>
      </c>
      <c r="H1189" s="23">
        <v>177.16014999999999</v>
      </c>
      <c r="I1189" s="76">
        <f t="shared" si="127"/>
        <v>99.977511286681718</v>
      </c>
    </row>
    <row r="1190" spans="1:9" ht="63">
      <c r="A1190" s="35" t="s">
        <v>236</v>
      </c>
      <c r="B1190" s="60"/>
      <c r="C1190" s="60" t="s">
        <v>360</v>
      </c>
      <c r="D1190" s="60" t="s">
        <v>306</v>
      </c>
      <c r="E1190" s="27" t="s">
        <v>84</v>
      </c>
      <c r="F1190" s="65"/>
      <c r="G1190" s="23">
        <f>SUM(G1191,G1195)</f>
        <v>582.6</v>
      </c>
      <c r="H1190" s="23">
        <f>SUM(H1191,H1195)</f>
        <v>582.6</v>
      </c>
      <c r="I1190" s="76">
        <f t="shared" si="127"/>
        <v>100</v>
      </c>
    </row>
    <row r="1191" spans="1:9" ht="31.5">
      <c r="A1191" s="35" t="s">
        <v>86</v>
      </c>
      <c r="B1191" s="60"/>
      <c r="C1191" s="60" t="s">
        <v>360</v>
      </c>
      <c r="D1191" s="60" t="s">
        <v>306</v>
      </c>
      <c r="E1191" s="27" t="s">
        <v>90</v>
      </c>
      <c r="F1191" s="65"/>
      <c r="G1191" s="23">
        <f>SUM(G1192,)</f>
        <v>168</v>
      </c>
      <c r="H1191" s="23">
        <f>SUM(H1192,)</f>
        <v>168</v>
      </c>
      <c r="I1191" s="76">
        <f t="shared" si="127"/>
        <v>100</v>
      </c>
    </row>
    <row r="1192" spans="1:9" ht="31.5">
      <c r="A1192" s="35" t="s">
        <v>319</v>
      </c>
      <c r="B1192" s="60"/>
      <c r="C1192" s="60" t="s">
        <v>360</v>
      </c>
      <c r="D1192" s="60" t="s">
        <v>306</v>
      </c>
      <c r="E1192" s="27" t="s">
        <v>90</v>
      </c>
      <c r="F1192" s="66">
        <v>600</v>
      </c>
      <c r="G1192" s="23">
        <f>SUM(G1193,)</f>
        <v>168</v>
      </c>
      <c r="H1192" s="23">
        <f>SUM(H1193,)</f>
        <v>168</v>
      </c>
      <c r="I1192" s="76">
        <f t="shared" si="127"/>
        <v>100</v>
      </c>
    </row>
    <row r="1193" spans="1:9" ht="15.75">
      <c r="A1193" s="35" t="s">
        <v>387</v>
      </c>
      <c r="B1193" s="60"/>
      <c r="C1193" s="60" t="s">
        <v>360</v>
      </c>
      <c r="D1193" s="60" t="s">
        <v>306</v>
      </c>
      <c r="E1193" s="27" t="s">
        <v>90</v>
      </c>
      <c r="F1193" s="65">
        <v>620</v>
      </c>
      <c r="G1193" s="23">
        <f>SUM(G1194)</f>
        <v>168</v>
      </c>
      <c r="H1193" s="23">
        <f>SUM(H1194)</f>
        <v>168</v>
      </c>
      <c r="I1193" s="76">
        <f t="shared" si="127"/>
        <v>100</v>
      </c>
    </row>
    <row r="1194" spans="1:9" ht="17.25" customHeight="1">
      <c r="A1194" s="35" t="s">
        <v>389</v>
      </c>
      <c r="B1194" s="60"/>
      <c r="C1194" s="60" t="s">
        <v>360</v>
      </c>
      <c r="D1194" s="60" t="s">
        <v>306</v>
      </c>
      <c r="E1194" s="27" t="s">
        <v>90</v>
      </c>
      <c r="F1194" s="65">
        <v>622</v>
      </c>
      <c r="G1194" s="23">
        <v>168</v>
      </c>
      <c r="H1194" s="23">
        <v>168</v>
      </c>
      <c r="I1194" s="76">
        <f t="shared" si="127"/>
        <v>100</v>
      </c>
    </row>
    <row r="1195" spans="1:9" ht="17.25" customHeight="1">
      <c r="A1195" s="35" t="s">
        <v>490</v>
      </c>
      <c r="B1195" s="60"/>
      <c r="C1195" s="60" t="s">
        <v>360</v>
      </c>
      <c r="D1195" s="60" t="s">
        <v>306</v>
      </c>
      <c r="E1195" s="27" t="s">
        <v>91</v>
      </c>
      <c r="F1195" s="65"/>
      <c r="G1195" s="23">
        <f>SUM(G1196,)</f>
        <v>414.6</v>
      </c>
      <c r="H1195" s="23">
        <f>SUM(H1196,)</f>
        <v>414.6</v>
      </c>
      <c r="I1195" s="76">
        <f t="shared" si="127"/>
        <v>100</v>
      </c>
    </row>
    <row r="1196" spans="1:9" ht="31.5">
      <c r="A1196" s="35" t="s">
        <v>319</v>
      </c>
      <c r="B1196" s="60"/>
      <c r="C1196" s="60" t="s">
        <v>360</v>
      </c>
      <c r="D1196" s="60" t="s">
        <v>306</v>
      </c>
      <c r="E1196" s="27" t="s">
        <v>91</v>
      </c>
      <c r="F1196" s="66">
        <v>600</v>
      </c>
      <c r="G1196" s="23">
        <f>SUM(G1197,)</f>
        <v>414.6</v>
      </c>
      <c r="H1196" s="23">
        <f>SUM(H1197,)</f>
        <v>414.6</v>
      </c>
      <c r="I1196" s="76">
        <f t="shared" si="127"/>
        <v>100</v>
      </c>
    </row>
    <row r="1197" spans="1:9" ht="15.75">
      <c r="A1197" s="35" t="s">
        <v>320</v>
      </c>
      <c r="B1197" s="60"/>
      <c r="C1197" s="60" t="s">
        <v>360</v>
      </c>
      <c r="D1197" s="60" t="s">
        <v>306</v>
      </c>
      <c r="E1197" s="27" t="s">
        <v>91</v>
      </c>
      <c r="F1197" s="65">
        <v>610</v>
      </c>
      <c r="G1197" s="23">
        <f>SUM(G1198)</f>
        <v>414.6</v>
      </c>
      <c r="H1197" s="23">
        <f>SUM(H1198)</f>
        <v>414.6</v>
      </c>
      <c r="I1197" s="76">
        <f t="shared" si="127"/>
        <v>100</v>
      </c>
    </row>
    <row r="1198" spans="1:9" ht="18" customHeight="1">
      <c r="A1198" s="35" t="s">
        <v>323</v>
      </c>
      <c r="B1198" s="60"/>
      <c r="C1198" s="60" t="s">
        <v>360</v>
      </c>
      <c r="D1198" s="60" t="s">
        <v>306</v>
      </c>
      <c r="E1198" s="27" t="s">
        <v>91</v>
      </c>
      <c r="F1198" s="65">
        <v>612</v>
      </c>
      <c r="G1198" s="23">
        <v>414.6</v>
      </c>
      <c r="H1198" s="23">
        <v>414.6</v>
      </c>
      <c r="I1198" s="76">
        <f t="shared" si="127"/>
        <v>100</v>
      </c>
    </row>
    <row r="1199" spans="1:9" ht="31.5">
      <c r="A1199" s="25" t="s">
        <v>451</v>
      </c>
      <c r="B1199" s="60"/>
      <c r="C1199" s="60" t="s">
        <v>360</v>
      </c>
      <c r="D1199" s="60" t="s">
        <v>306</v>
      </c>
      <c r="E1199" s="26" t="s">
        <v>41</v>
      </c>
      <c r="F1199" s="65"/>
      <c r="G1199" s="23">
        <f t="shared" ref="G1199:H1201" si="131">SUM(G1200)</f>
        <v>974</v>
      </c>
      <c r="H1199" s="23">
        <f t="shared" si="131"/>
        <v>972.86419000000001</v>
      </c>
      <c r="I1199" s="76">
        <f t="shared" si="127"/>
        <v>99.883387063655022</v>
      </c>
    </row>
    <row r="1200" spans="1:9" ht="34.5" customHeight="1">
      <c r="A1200" s="35" t="s">
        <v>648</v>
      </c>
      <c r="B1200" s="60"/>
      <c r="C1200" s="60" t="s">
        <v>360</v>
      </c>
      <c r="D1200" s="60" t="s">
        <v>306</v>
      </c>
      <c r="E1200" s="26" t="s">
        <v>649</v>
      </c>
      <c r="F1200" s="65"/>
      <c r="G1200" s="23">
        <f t="shared" si="131"/>
        <v>974</v>
      </c>
      <c r="H1200" s="23">
        <f t="shared" si="131"/>
        <v>972.86419000000001</v>
      </c>
      <c r="I1200" s="76">
        <f t="shared" si="127"/>
        <v>99.883387063655022</v>
      </c>
    </row>
    <row r="1201" spans="1:9" ht="31.5">
      <c r="A1201" s="35" t="s">
        <v>650</v>
      </c>
      <c r="B1201" s="26"/>
      <c r="C1201" s="60" t="s">
        <v>360</v>
      </c>
      <c r="D1201" s="60" t="s">
        <v>306</v>
      </c>
      <c r="E1201" s="26" t="s">
        <v>651</v>
      </c>
      <c r="F1201" s="65"/>
      <c r="G1201" s="23">
        <f t="shared" si="131"/>
        <v>974</v>
      </c>
      <c r="H1201" s="23">
        <f t="shared" si="131"/>
        <v>972.86419000000001</v>
      </c>
      <c r="I1201" s="76">
        <f t="shared" si="127"/>
        <v>99.883387063655022</v>
      </c>
    </row>
    <row r="1202" spans="1:9" ht="31.5">
      <c r="A1202" s="35" t="s">
        <v>319</v>
      </c>
      <c r="B1202" s="60"/>
      <c r="C1202" s="60" t="s">
        <v>360</v>
      </c>
      <c r="D1202" s="60" t="s">
        <v>306</v>
      </c>
      <c r="E1202" s="26" t="s">
        <v>651</v>
      </c>
      <c r="F1202" s="66">
        <v>600</v>
      </c>
      <c r="G1202" s="23">
        <f>SUM(G1203,G1205)</f>
        <v>974</v>
      </c>
      <c r="H1202" s="23">
        <f>SUM(H1203,H1205)</f>
        <v>972.86419000000001</v>
      </c>
      <c r="I1202" s="76">
        <f t="shared" si="127"/>
        <v>99.883387063655022</v>
      </c>
    </row>
    <row r="1203" spans="1:9" ht="15.75">
      <c r="A1203" s="35" t="s">
        <v>320</v>
      </c>
      <c r="B1203" s="60"/>
      <c r="C1203" s="60" t="s">
        <v>360</v>
      </c>
      <c r="D1203" s="60" t="s">
        <v>306</v>
      </c>
      <c r="E1203" s="26" t="s">
        <v>651</v>
      </c>
      <c r="F1203" s="65">
        <v>610</v>
      </c>
      <c r="G1203" s="23">
        <f>SUM(G1204)</f>
        <v>453</v>
      </c>
      <c r="H1203" s="23">
        <f>SUM(H1204)</f>
        <v>451.86419000000001</v>
      </c>
      <c r="I1203" s="76">
        <f t="shared" si="127"/>
        <v>99.749269315673288</v>
      </c>
    </row>
    <row r="1204" spans="1:9" ht="18.75" customHeight="1">
      <c r="A1204" s="35" t="s">
        <v>323</v>
      </c>
      <c r="B1204" s="60"/>
      <c r="C1204" s="60" t="s">
        <v>360</v>
      </c>
      <c r="D1204" s="60" t="s">
        <v>306</v>
      </c>
      <c r="E1204" s="26" t="s">
        <v>651</v>
      </c>
      <c r="F1204" s="65">
        <v>612</v>
      </c>
      <c r="G1204" s="23">
        <v>453</v>
      </c>
      <c r="H1204" s="23">
        <v>451.86419000000001</v>
      </c>
      <c r="I1204" s="76">
        <f t="shared" si="127"/>
        <v>99.749269315673288</v>
      </c>
    </row>
    <row r="1205" spans="1:9" ht="16.5" customHeight="1">
      <c r="A1205" s="35" t="s">
        <v>387</v>
      </c>
      <c r="B1205" s="60"/>
      <c r="C1205" s="60" t="s">
        <v>360</v>
      </c>
      <c r="D1205" s="60" t="s">
        <v>306</v>
      </c>
      <c r="E1205" s="26" t="s">
        <v>651</v>
      </c>
      <c r="F1205" s="60">
        <v>620</v>
      </c>
      <c r="G1205" s="23">
        <f>SUM(G1206)</f>
        <v>521</v>
      </c>
      <c r="H1205" s="23">
        <f>SUM(H1206)</f>
        <v>521</v>
      </c>
      <c r="I1205" s="76">
        <f t="shared" si="127"/>
        <v>100</v>
      </c>
    </row>
    <row r="1206" spans="1:9" ht="17.25" customHeight="1">
      <c r="A1206" s="35" t="s">
        <v>389</v>
      </c>
      <c r="B1206" s="60"/>
      <c r="C1206" s="60" t="s">
        <v>360</v>
      </c>
      <c r="D1206" s="60" t="s">
        <v>306</v>
      </c>
      <c r="E1206" s="26" t="s">
        <v>651</v>
      </c>
      <c r="F1206" s="60">
        <v>622</v>
      </c>
      <c r="G1206" s="23">
        <v>521</v>
      </c>
      <c r="H1206" s="23">
        <v>521</v>
      </c>
      <c r="I1206" s="76">
        <f t="shared" si="127"/>
        <v>100</v>
      </c>
    </row>
    <row r="1207" spans="1:9" ht="31.5">
      <c r="A1207" s="25" t="s">
        <v>425</v>
      </c>
      <c r="B1207" s="60"/>
      <c r="C1207" s="60" t="s">
        <v>360</v>
      </c>
      <c r="D1207" s="60" t="s">
        <v>306</v>
      </c>
      <c r="E1207" s="26" t="s">
        <v>43</v>
      </c>
      <c r="F1207" s="63"/>
      <c r="G1207" s="23">
        <f>SUM(G1208,G1214,G1224,G1238,G1252,G1260)</f>
        <v>140626.69</v>
      </c>
      <c r="H1207" s="23">
        <f>SUM(H1208,H1214,H1224,H1238,H1252,H1260)</f>
        <v>140626.43706</v>
      </c>
      <c r="I1207" s="76">
        <f t="shared" si="127"/>
        <v>99.999820133717137</v>
      </c>
    </row>
    <row r="1208" spans="1:9" s="14" customFormat="1" ht="31.5">
      <c r="A1208" s="35" t="s">
        <v>535</v>
      </c>
      <c r="B1208" s="60"/>
      <c r="C1208" s="60" t="s">
        <v>360</v>
      </c>
      <c r="D1208" s="60" t="s">
        <v>306</v>
      </c>
      <c r="E1208" s="27" t="s">
        <v>536</v>
      </c>
      <c r="F1208" s="65"/>
      <c r="G1208" s="23">
        <f>SUM(G1209)</f>
        <v>6738.8</v>
      </c>
      <c r="H1208" s="23">
        <f>SUM(H1209)</f>
        <v>6738.8</v>
      </c>
      <c r="I1208" s="76">
        <f t="shared" si="127"/>
        <v>100</v>
      </c>
    </row>
    <row r="1209" spans="1:9" s="14" customFormat="1" ht="31.5">
      <c r="A1209" s="35" t="s">
        <v>537</v>
      </c>
      <c r="B1209" s="60"/>
      <c r="C1209" s="60" t="s">
        <v>360</v>
      </c>
      <c r="D1209" s="60" t="s">
        <v>306</v>
      </c>
      <c r="E1209" s="26" t="s">
        <v>538</v>
      </c>
      <c r="F1209" s="65"/>
      <c r="G1209" s="23">
        <f>SUM(G1210,)</f>
        <v>6738.8</v>
      </c>
      <c r="H1209" s="23">
        <f>SUM(H1210,)</f>
        <v>6738.8</v>
      </c>
      <c r="I1209" s="76">
        <f t="shared" si="127"/>
        <v>100</v>
      </c>
    </row>
    <row r="1210" spans="1:9" s="14" customFormat="1" ht="31.5">
      <c r="A1210" s="35" t="s">
        <v>539</v>
      </c>
      <c r="B1210" s="60"/>
      <c r="C1210" s="60" t="s">
        <v>360</v>
      </c>
      <c r="D1210" s="60" t="s">
        <v>306</v>
      </c>
      <c r="E1210" s="26" t="s">
        <v>540</v>
      </c>
      <c r="F1210" s="63"/>
      <c r="G1210" s="23">
        <f t="shared" ref="G1210:H1212" si="132">SUM(G1211)</f>
        <v>6738.8</v>
      </c>
      <c r="H1210" s="23">
        <f t="shared" si="132"/>
        <v>6738.8</v>
      </c>
      <c r="I1210" s="76">
        <f t="shared" si="127"/>
        <v>100</v>
      </c>
    </row>
    <row r="1211" spans="1:9" s="14" customFormat="1" ht="31.5">
      <c r="A1211" s="35" t="s">
        <v>319</v>
      </c>
      <c r="B1211" s="60"/>
      <c r="C1211" s="60" t="s">
        <v>360</v>
      </c>
      <c r="D1211" s="60" t="s">
        <v>306</v>
      </c>
      <c r="E1211" s="26" t="s">
        <v>540</v>
      </c>
      <c r="F1211" s="65">
        <v>600</v>
      </c>
      <c r="G1211" s="23">
        <f t="shared" si="132"/>
        <v>6738.8</v>
      </c>
      <c r="H1211" s="23">
        <f t="shared" si="132"/>
        <v>6738.8</v>
      </c>
      <c r="I1211" s="76">
        <f t="shared" si="127"/>
        <v>100</v>
      </c>
    </row>
    <row r="1212" spans="1:9" s="14" customFormat="1" ht="15.75">
      <c r="A1212" s="35" t="s">
        <v>320</v>
      </c>
      <c r="B1212" s="60"/>
      <c r="C1212" s="60" t="s">
        <v>360</v>
      </c>
      <c r="D1212" s="60" t="s">
        <v>306</v>
      </c>
      <c r="E1212" s="26" t="s">
        <v>540</v>
      </c>
      <c r="F1212" s="65">
        <v>610</v>
      </c>
      <c r="G1212" s="23">
        <f t="shared" si="132"/>
        <v>6738.8</v>
      </c>
      <c r="H1212" s="23">
        <f t="shared" si="132"/>
        <v>6738.8</v>
      </c>
      <c r="I1212" s="76">
        <f t="shared" si="127"/>
        <v>100</v>
      </c>
    </row>
    <row r="1213" spans="1:9" s="14" customFormat="1" ht="63">
      <c r="A1213" s="35" t="s">
        <v>321</v>
      </c>
      <c r="B1213" s="60"/>
      <c r="C1213" s="60" t="s">
        <v>360</v>
      </c>
      <c r="D1213" s="60" t="s">
        <v>306</v>
      </c>
      <c r="E1213" s="26" t="s">
        <v>540</v>
      </c>
      <c r="F1213" s="63">
        <v>611</v>
      </c>
      <c r="G1213" s="23">
        <v>6738.8</v>
      </c>
      <c r="H1213" s="23">
        <v>6738.8</v>
      </c>
      <c r="I1213" s="76">
        <f t="shared" si="127"/>
        <v>100</v>
      </c>
    </row>
    <row r="1214" spans="1:9" s="14" customFormat="1" ht="31.5">
      <c r="A1214" s="33" t="s">
        <v>541</v>
      </c>
      <c r="B1214" s="60"/>
      <c r="C1214" s="60" t="s">
        <v>360</v>
      </c>
      <c r="D1214" s="60" t="s">
        <v>306</v>
      </c>
      <c r="E1214" s="27" t="s">
        <v>542</v>
      </c>
      <c r="F1214" s="63"/>
      <c r="G1214" s="23">
        <f t="shared" ref="G1214:H1214" si="133">SUM(G1215)</f>
        <v>26139.3</v>
      </c>
      <c r="H1214" s="23">
        <f t="shared" si="133"/>
        <v>26139.252810000002</v>
      </c>
      <c r="I1214" s="76">
        <f t="shared" si="127"/>
        <v>99.999819467238993</v>
      </c>
    </row>
    <row r="1215" spans="1:9" s="14" customFormat="1" ht="47.25">
      <c r="A1215" s="33" t="s">
        <v>543</v>
      </c>
      <c r="B1215" s="60"/>
      <c r="C1215" s="60" t="s">
        <v>360</v>
      </c>
      <c r="D1215" s="60" t="s">
        <v>306</v>
      </c>
      <c r="E1215" s="27" t="s">
        <v>544</v>
      </c>
      <c r="F1215" s="63"/>
      <c r="G1215" s="23">
        <f>SUM(G1216,G1220)</f>
        <v>26139.3</v>
      </c>
      <c r="H1215" s="23">
        <f>SUM(H1216,H1220)</f>
        <v>26139.252810000002</v>
      </c>
      <c r="I1215" s="76">
        <f t="shared" si="127"/>
        <v>99.999819467238993</v>
      </c>
    </row>
    <row r="1216" spans="1:9" s="14" customFormat="1" ht="31.5">
      <c r="A1216" s="35" t="s">
        <v>545</v>
      </c>
      <c r="B1216" s="60"/>
      <c r="C1216" s="60" t="s">
        <v>360</v>
      </c>
      <c r="D1216" s="60" t="s">
        <v>306</v>
      </c>
      <c r="E1216" s="26" t="s">
        <v>546</v>
      </c>
      <c r="F1216" s="60"/>
      <c r="G1216" s="23">
        <f>SUM(G1217)</f>
        <v>25998.2</v>
      </c>
      <c r="H1216" s="23">
        <f>SUM(H1217)</f>
        <v>25998.2</v>
      </c>
      <c r="I1216" s="76">
        <f t="shared" si="127"/>
        <v>100</v>
      </c>
    </row>
    <row r="1217" spans="1:9" s="14" customFormat="1" ht="31.5">
      <c r="A1217" s="35" t="s">
        <v>319</v>
      </c>
      <c r="B1217" s="60"/>
      <c r="C1217" s="60" t="s">
        <v>360</v>
      </c>
      <c r="D1217" s="60" t="s">
        <v>306</v>
      </c>
      <c r="E1217" s="26" t="s">
        <v>546</v>
      </c>
      <c r="F1217" s="65">
        <v>600</v>
      </c>
      <c r="G1217" s="23">
        <f>SUM(G1218)</f>
        <v>25998.2</v>
      </c>
      <c r="H1217" s="23">
        <f>SUM(H1218)</f>
        <v>25998.2</v>
      </c>
      <c r="I1217" s="76">
        <f t="shared" si="127"/>
        <v>100</v>
      </c>
    </row>
    <row r="1218" spans="1:9" s="14" customFormat="1" ht="15.75">
      <c r="A1218" s="35" t="s">
        <v>320</v>
      </c>
      <c r="B1218" s="60"/>
      <c r="C1218" s="60" t="s">
        <v>360</v>
      </c>
      <c r="D1218" s="60" t="s">
        <v>306</v>
      </c>
      <c r="E1218" s="26" t="s">
        <v>546</v>
      </c>
      <c r="F1218" s="65">
        <v>610</v>
      </c>
      <c r="G1218" s="23">
        <f>SUM(G1219,)</f>
        <v>25998.2</v>
      </c>
      <c r="H1218" s="23">
        <f>SUM(H1219,)</f>
        <v>25998.2</v>
      </c>
      <c r="I1218" s="76">
        <f t="shared" si="127"/>
        <v>100</v>
      </c>
    </row>
    <row r="1219" spans="1:9" s="14" customFormat="1" ht="63">
      <c r="A1219" s="35" t="s">
        <v>321</v>
      </c>
      <c r="B1219" s="60"/>
      <c r="C1219" s="60" t="s">
        <v>360</v>
      </c>
      <c r="D1219" s="60" t="s">
        <v>306</v>
      </c>
      <c r="E1219" s="26" t="s">
        <v>546</v>
      </c>
      <c r="F1219" s="63">
        <v>611</v>
      </c>
      <c r="G1219" s="23">
        <v>25998.2</v>
      </c>
      <c r="H1219" s="23">
        <v>25998.2</v>
      </c>
      <c r="I1219" s="76">
        <f t="shared" si="127"/>
        <v>100</v>
      </c>
    </row>
    <row r="1220" spans="1:9" s="14" customFormat="1" ht="31.5">
      <c r="A1220" s="35" t="s">
        <v>547</v>
      </c>
      <c r="B1220" s="60"/>
      <c r="C1220" s="60" t="s">
        <v>360</v>
      </c>
      <c r="D1220" s="60" t="s">
        <v>306</v>
      </c>
      <c r="E1220" s="26" t="s">
        <v>548</v>
      </c>
      <c r="F1220" s="63"/>
      <c r="G1220" s="23">
        <f>SUM(G1221)</f>
        <v>141.1</v>
      </c>
      <c r="H1220" s="23">
        <f>SUM(H1221)</f>
        <v>141.05280999999999</v>
      </c>
      <c r="I1220" s="76">
        <f t="shared" si="127"/>
        <v>99.966555634301912</v>
      </c>
    </row>
    <row r="1221" spans="1:9" s="14" customFormat="1" ht="31.5">
      <c r="A1221" s="35" t="s">
        <v>319</v>
      </c>
      <c r="B1221" s="60"/>
      <c r="C1221" s="60" t="s">
        <v>360</v>
      </c>
      <c r="D1221" s="60" t="s">
        <v>306</v>
      </c>
      <c r="E1221" s="26" t="s">
        <v>548</v>
      </c>
      <c r="F1221" s="65">
        <v>600</v>
      </c>
      <c r="G1221" s="23">
        <f>SUM(G1222)</f>
        <v>141.1</v>
      </c>
      <c r="H1221" s="23">
        <f>SUM(H1222)</f>
        <v>141.05280999999999</v>
      </c>
      <c r="I1221" s="76">
        <f t="shared" si="127"/>
        <v>99.966555634301912</v>
      </c>
    </row>
    <row r="1222" spans="1:9" s="14" customFormat="1" ht="15.75">
      <c r="A1222" s="35" t="s">
        <v>320</v>
      </c>
      <c r="B1222" s="60"/>
      <c r="C1222" s="60" t="s">
        <v>360</v>
      </c>
      <c r="D1222" s="60" t="s">
        <v>306</v>
      </c>
      <c r="E1222" s="26" t="s">
        <v>548</v>
      </c>
      <c r="F1222" s="65">
        <v>610</v>
      </c>
      <c r="G1222" s="23">
        <f>SUM(G1223,)</f>
        <v>141.1</v>
      </c>
      <c r="H1222" s="23">
        <f>SUM(H1223,)</f>
        <v>141.05280999999999</v>
      </c>
      <c r="I1222" s="76">
        <f t="shared" si="127"/>
        <v>99.966555634301912</v>
      </c>
    </row>
    <row r="1223" spans="1:9" s="14" customFormat="1" ht="15.75">
      <c r="A1223" s="35" t="s">
        <v>323</v>
      </c>
      <c r="B1223" s="60"/>
      <c r="C1223" s="60" t="s">
        <v>360</v>
      </c>
      <c r="D1223" s="60" t="s">
        <v>306</v>
      </c>
      <c r="E1223" s="26" t="s">
        <v>548</v>
      </c>
      <c r="F1223" s="63">
        <v>612</v>
      </c>
      <c r="G1223" s="23">
        <v>141.1</v>
      </c>
      <c r="H1223" s="23">
        <v>141.05280999999999</v>
      </c>
      <c r="I1223" s="76">
        <f t="shared" si="127"/>
        <v>99.966555634301912</v>
      </c>
    </row>
    <row r="1224" spans="1:9" s="14" customFormat="1" ht="47.25">
      <c r="A1224" s="35" t="s">
        <v>549</v>
      </c>
      <c r="B1224" s="60"/>
      <c r="C1224" s="60" t="s">
        <v>360</v>
      </c>
      <c r="D1224" s="60" t="s">
        <v>306</v>
      </c>
      <c r="E1224" s="27" t="s">
        <v>550</v>
      </c>
      <c r="F1224" s="63"/>
      <c r="G1224" s="23">
        <f t="shared" ref="G1224:H1224" si="134">SUM(G1225)</f>
        <v>52609.5</v>
      </c>
      <c r="H1224" s="23">
        <f t="shared" si="134"/>
        <v>52609.39</v>
      </c>
      <c r="I1224" s="76">
        <f t="shared" si="127"/>
        <v>99.999790912287693</v>
      </c>
    </row>
    <row r="1225" spans="1:9" s="14" customFormat="1" ht="63">
      <c r="A1225" s="35" t="s">
        <v>551</v>
      </c>
      <c r="B1225" s="60"/>
      <c r="C1225" s="60" t="s">
        <v>360</v>
      </c>
      <c r="D1225" s="60" t="s">
        <v>306</v>
      </c>
      <c r="E1225" s="27" t="s">
        <v>552</v>
      </c>
      <c r="F1225" s="63"/>
      <c r="G1225" s="23">
        <f>SUM(G1226,G1230)</f>
        <v>52609.5</v>
      </c>
      <c r="H1225" s="23">
        <f>SUM(H1226,H1230)</f>
        <v>52609.39</v>
      </c>
      <c r="I1225" s="76">
        <f t="shared" si="127"/>
        <v>99.999790912287693</v>
      </c>
    </row>
    <row r="1226" spans="1:9" s="14" customFormat="1" ht="50.25" customHeight="1">
      <c r="A1226" s="35" t="s">
        <v>553</v>
      </c>
      <c r="B1226" s="60"/>
      <c r="C1226" s="60" t="s">
        <v>360</v>
      </c>
      <c r="D1226" s="60" t="s">
        <v>306</v>
      </c>
      <c r="E1226" s="26" t="s">
        <v>554</v>
      </c>
      <c r="F1226" s="63"/>
      <c r="G1226" s="23">
        <f t="shared" ref="G1226:H1228" si="135">SUM(G1227)</f>
        <v>32049.1</v>
      </c>
      <c r="H1226" s="23">
        <f t="shared" si="135"/>
        <v>32049.1</v>
      </c>
      <c r="I1226" s="76">
        <f t="shared" si="127"/>
        <v>100</v>
      </c>
    </row>
    <row r="1227" spans="1:9" s="14" customFormat="1" ht="31.5">
      <c r="A1227" s="35" t="s">
        <v>319</v>
      </c>
      <c r="B1227" s="60"/>
      <c r="C1227" s="60" t="s">
        <v>360</v>
      </c>
      <c r="D1227" s="60" t="s">
        <v>306</v>
      </c>
      <c r="E1227" s="26" t="s">
        <v>554</v>
      </c>
      <c r="F1227" s="60">
        <v>600</v>
      </c>
      <c r="G1227" s="23">
        <f t="shared" si="135"/>
        <v>32049.1</v>
      </c>
      <c r="H1227" s="23">
        <f t="shared" si="135"/>
        <v>32049.1</v>
      </c>
      <c r="I1227" s="76">
        <f t="shared" si="127"/>
        <v>100</v>
      </c>
    </row>
    <row r="1228" spans="1:9" s="14" customFormat="1" ht="15.75">
      <c r="A1228" s="35" t="s">
        <v>387</v>
      </c>
      <c r="B1228" s="60"/>
      <c r="C1228" s="60" t="s">
        <v>360</v>
      </c>
      <c r="D1228" s="60" t="s">
        <v>306</v>
      </c>
      <c r="E1228" s="26" t="s">
        <v>554</v>
      </c>
      <c r="F1228" s="60">
        <v>620</v>
      </c>
      <c r="G1228" s="23">
        <f t="shared" si="135"/>
        <v>32049.1</v>
      </c>
      <c r="H1228" s="23">
        <f t="shared" si="135"/>
        <v>32049.1</v>
      </c>
      <c r="I1228" s="76">
        <f t="shared" ref="I1228:I1291" si="136">SUM(H1228/G1228*100)</f>
        <v>100</v>
      </c>
    </row>
    <row r="1229" spans="1:9" s="14" customFormat="1" ht="63">
      <c r="A1229" s="35" t="s">
        <v>388</v>
      </c>
      <c r="B1229" s="60"/>
      <c r="C1229" s="60" t="s">
        <v>360</v>
      </c>
      <c r="D1229" s="60" t="s">
        <v>306</v>
      </c>
      <c r="E1229" s="26" t="s">
        <v>554</v>
      </c>
      <c r="F1229" s="60">
        <v>621</v>
      </c>
      <c r="G1229" s="23">
        <v>32049.1</v>
      </c>
      <c r="H1229" s="23">
        <v>32049.1</v>
      </c>
      <c r="I1229" s="76">
        <f t="shared" si="136"/>
        <v>100</v>
      </c>
    </row>
    <row r="1230" spans="1:9" s="14" customFormat="1" ht="50.25" customHeight="1">
      <c r="A1230" s="29" t="s">
        <v>555</v>
      </c>
      <c r="B1230" s="60"/>
      <c r="C1230" s="60" t="s">
        <v>360</v>
      </c>
      <c r="D1230" s="60" t="s">
        <v>306</v>
      </c>
      <c r="E1230" s="26" t="s">
        <v>556</v>
      </c>
      <c r="F1230" s="60"/>
      <c r="G1230" s="23">
        <f>SUM(G1231,G1233)</f>
        <v>20560.400000000001</v>
      </c>
      <c r="H1230" s="23">
        <f>SUM(H1231,H1233)</f>
        <v>20560.29</v>
      </c>
      <c r="I1230" s="76">
        <f t="shared" si="136"/>
        <v>99.999464990953484</v>
      </c>
    </row>
    <row r="1231" spans="1:9" s="14" customFormat="1" ht="31.5">
      <c r="A1231" s="25" t="s">
        <v>416</v>
      </c>
      <c r="B1231" s="60"/>
      <c r="C1231" s="60" t="s">
        <v>360</v>
      </c>
      <c r="D1231" s="60" t="s">
        <v>306</v>
      </c>
      <c r="E1231" s="26" t="s">
        <v>556</v>
      </c>
      <c r="F1231" s="60">
        <v>200</v>
      </c>
      <c r="G1231" s="23">
        <f>SUM(G1232)</f>
        <v>3910.4</v>
      </c>
      <c r="H1231" s="23">
        <f>SUM(H1232)</f>
        <v>3910.4</v>
      </c>
      <c r="I1231" s="76">
        <f t="shared" si="136"/>
        <v>100</v>
      </c>
    </row>
    <row r="1232" spans="1:9" s="14" customFormat="1" ht="31.5">
      <c r="A1232" s="25" t="s">
        <v>313</v>
      </c>
      <c r="B1232" s="60"/>
      <c r="C1232" s="60" t="s">
        <v>360</v>
      </c>
      <c r="D1232" s="60" t="s">
        <v>306</v>
      </c>
      <c r="E1232" s="26" t="s">
        <v>556</v>
      </c>
      <c r="F1232" s="60">
        <v>240</v>
      </c>
      <c r="G1232" s="23">
        <v>3910.4</v>
      </c>
      <c r="H1232" s="23">
        <v>3910.4</v>
      </c>
      <c r="I1232" s="76">
        <f t="shared" si="136"/>
        <v>100</v>
      </c>
    </row>
    <row r="1233" spans="1:9" s="14" customFormat="1" ht="31.5">
      <c r="A1233" s="35" t="s">
        <v>319</v>
      </c>
      <c r="B1233" s="60"/>
      <c r="C1233" s="60" t="s">
        <v>360</v>
      </c>
      <c r="D1233" s="60" t="s">
        <v>306</v>
      </c>
      <c r="E1233" s="26" t="s">
        <v>556</v>
      </c>
      <c r="F1233" s="63">
        <v>600</v>
      </c>
      <c r="G1233" s="23">
        <f>SUM(G1234,G1236)</f>
        <v>16650</v>
      </c>
      <c r="H1233" s="23">
        <f>SUM(H1234,H1236)</f>
        <v>16649.89</v>
      </c>
      <c r="I1233" s="76">
        <f t="shared" si="136"/>
        <v>99.999339339339329</v>
      </c>
    </row>
    <row r="1234" spans="1:9" s="14" customFormat="1" ht="15.75">
      <c r="A1234" s="35" t="s">
        <v>320</v>
      </c>
      <c r="B1234" s="60"/>
      <c r="C1234" s="60" t="s">
        <v>360</v>
      </c>
      <c r="D1234" s="60" t="s">
        <v>306</v>
      </c>
      <c r="E1234" s="26" t="s">
        <v>556</v>
      </c>
      <c r="F1234" s="65">
        <v>610</v>
      </c>
      <c r="G1234" s="23">
        <f>SUM(G1235)</f>
        <v>2950</v>
      </c>
      <c r="H1234" s="23">
        <f>SUM(H1235)</f>
        <v>2949.89</v>
      </c>
      <c r="I1234" s="76">
        <f t="shared" si="136"/>
        <v>99.99627118644068</v>
      </c>
    </row>
    <row r="1235" spans="1:9" s="14" customFormat="1" ht="15.75">
      <c r="A1235" s="35" t="s">
        <v>323</v>
      </c>
      <c r="B1235" s="60"/>
      <c r="C1235" s="60" t="s">
        <v>360</v>
      </c>
      <c r="D1235" s="60" t="s">
        <v>306</v>
      </c>
      <c r="E1235" s="26" t="s">
        <v>556</v>
      </c>
      <c r="F1235" s="60">
        <v>612</v>
      </c>
      <c r="G1235" s="23">
        <v>2950</v>
      </c>
      <c r="H1235" s="23">
        <v>2949.89</v>
      </c>
      <c r="I1235" s="76">
        <f t="shared" si="136"/>
        <v>99.99627118644068</v>
      </c>
    </row>
    <row r="1236" spans="1:9" s="14" customFormat="1" ht="15.75">
      <c r="A1236" s="35" t="s">
        <v>387</v>
      </c>
      <c r="B1236" s="60"/>
      <c r="C1236" s="60" t="s">
        <v>360</v>
      </c>
      <c r="D1236" s="60" t="s">
        <v>306</v>
      </c>
      <c r="E1236" s="26" t="s">
        <v>556</v>
      </c>
      <c r="F1236" s="63">
        <v>620</v>
      </c>
      <c r="G1236" s="23">
        <f>SUM(G1237)</f>
        <v>13700</v>
      </c>
      <c r="H1236" s="23">
        <f>SUM(H1237)</f>
        <v>13700</v>
      </c>
      <c r="I1236" s="76">
        <f t="shared" si="136"/>
        <v>100</v>
      </c>
    </row>
    <row r="1237" spans="1:9" s="14" customFormat="1" ht="15.75">
      <c r="A1237" s="35" t="s">
        <v>389</v>
      </c>
      <c r="B1237" s="60"/>
      <c r="C1237" s="60" t="s">
        <v>360</v>
      </c>
      <c r="D1237" s="60" t="s">
        <v>306</v>
      </c>
      <c r="E1237" s="26" t="s">
        <v>556</v>
      </c>
      <c r="F1237" s="65">
        <v>622</v>
      </c>
      <c r="G1237" s="31">
        <v>13700</v>
      </c>
      <c r="H1237" s="31">
        <v>13700</v>
      </c>
      <c r="I1237" s="76">
        <f t="shared" si="136"/>
        <v>100</v>
      </c>
    </row>
    <row r="1238" spans="1:9" s="14" customFormat="1" ht="31.5">
      <c r="A1238" s="25" t="s">
        <v>557</v>
      </c>
      <c r="B1238" s="60"/>
      <c r="C1238" s="60" t="s">
        <v>360</v>
      </c>
      <c r="D1238" s="60" t="s">
        <v>306</v>
      </c>
      <c r="E1238" s="26" t="s">
        <v>558</v>
      </c>
      <c r="F1238" s="60"/>
      <c r="G1238" s="23">
        <f>SUM(G1239)</f>
        <v>52467.9</v>
      </c>
      <c r="H1238" s="23">
        <f>SUM(H1239)</f>
        <v>52467.9</v>
      </c>
      <c r="I1238" s="76">
        <f t="shared" si="136"/>
        <v>100</v>
      </c>
    </row>
    <row r="1239" spans="1:9" s="14" customFormat="1" ht="63">
      <c r="A1239" s="35" t="s">
        <v>559</v>
      </c>
      <c r="B1239" s="60"/>
      <c r="C1239" s="60" t="s">
        <v>360</v>
      </c>
      <c r="D1239" s="60" t="s">
        <v>306</v>
      </c>
      <c r="E1239" s="26" t="s">
        <v>560</v>
      </c>
      <c r="F1239" s="60"/>
      <c r="G1239" s="23">
        <f>SUM(G1240,G1244,G1248)</f>
        <v>52467.9</v>
      </c>
      <c r="H1239" s="23">
        <f>SUM(H1240,H1244,H1248)</f>
        <v>52467.9</v>
      </c>
      <c r="I1239" s="76">
        <f t="shared" si="136"/>
        <v>100</v>
      </c>
    </row>
    <row r="1240" spans="1:9" s="14" customFormat="1" ht="31.5">
      <c r="A1240" s="35" t="s">
        <v>743</v>
      </c>
      <c r="B1240" s="60"/>
      <c r="C1240" s="60" t="s">
        <v>360</v>
      </c>
      <c r="D1240" s="60" t="s">
        <v>306</v>
      </c>
      <c r="E1240" s="26" t="s">
        <v>724</v>
      </c>
      <c r="F1240" s="60"/>
      <c r="G1240" s="23">
        <f>SUM(G1241,)</f>
        <v>32467.9</v>
      </c>
      <c r="H1240" s="23">
        <f>SUM(H1241,)</f>
        <v>32467.9</v>
      </c>
      <c r="I1240" s="76">
        <f t="shared" si="136"/>
        <v>100</v>
      </c>
    </row>
    <row r="1241" spans="1:9" s="14" customFormat="1" ht="31.5">
      <c r="A1241" s="35" t="s">
        <v>319</v>
      </c>
      <c r="B1241" s="60"/>
      <c r="C1241" s="60" t="s">
        <v>360</v>
      </c>
      <c r="D1241" s="60" t="s">
        <v>306</v>
      </c>
      <c r="E1241" s="26" t="s">
        <v>724</v>
      </c>
      <c r="F1241" s="65">
        <v>600</v>
      </c>
      <c r="G1241" s="23">
        <f>SUM(G1242,)</f>
        <v>32467.9</v>
      </c>
      <c r="H1241" s="23">
        <f>SUM(H1242,)</f>
        <v>32467.9</v>
      </c>
      <c r="I1241" s="76">
        <f t="shared" si="136"/>
        <v>100</v>
      </c>
    </row>
    <row r="1242" spans="1:9" s="9" customFormat="1" ht="15.75">
      <c r="A1242" s="35" t="s">
        <v>387</v>
      </c>
      <c r="B1242" s="60"/>
      <c r="C1242" s="60" t="s">
        <v>360</v>
      </c>
      <c r="D1242" s="60" t="s">
        <v>306</v>
      </c>
      <c r="E1242" s="26" t="s">
        <v>724</v>
      </c>
      <c r="F1242" s="63">
        <v>620</v>
      </c>
      <c r="G1242" s="23">
        <f>SUM(G1243)</f>
        <v>32467.9</v>
      </c>
      <c r="H1242" s="23">
        <f>SUM(H1243)</f>
        <v>32467.9</v>
      </c>
      <c r="I1242" s="76">
        <f t="shared" si="136"/>
        <v>100</v>
      </c>
    </row>
    <row r="1243" spans="1:9" s="9" customFormat="1" ht="15.75">
      <c r="A1243" s="35" t="s">
        <v>389</v>
      </c>
      <c r="B1243" s="60"/>
      <c r="C1243" s="60" t="s">
        <v>360</v>
      </c>
      <c r="D1243" s="60" t="s">
        <v>306</v>
      </c>
      <c r="E1243" s="26" t="s">
        <v>724</v>
      </c>
      <c r="F1243" s="65">
        <v>622</v>
      </c>
      <c r="G1243" s="51">
        <v>32467.9</v>
      </c>
      <c r="H1243" s="51">
        <v>32467.9</v>
      </c>
      <c r="I1243" s="76">
        <f t="shared" si="136"/>
        <v>100</v>
      </c>
    </row>
    <row r="1244" spans="1:9" s="9" customFormat="1" ht="63">
      <c r="A1244" s="35" t="s">
        <v>749</v>
      </c>
      <c r="B1244" s="60"/>
      <c r="C1244" s="60" t="s">
        <v>360</v>
      </c>
      <c r="D1244" s="60" t="s">
        <v>306</v>
      </c>
      <c r="E1244" s="26" t="s">
        <v>750</v>
      </c>
      <c r="F1244" s="65"/>
      <c r="G1244" s="23">
        <f>SUM(G1245,)</f>
        <v>10000</v>
      </c>
      <c r="H1244" s="23">
        <f>SUM(H1245,)</f>
        <v>10000</v>
      </c>
      <c r="I1244" s="76">
        <f t="shared" si="136"/>
        <v>100</v>
      </c>
    </row>
    <row r="1245" spans="1:9" s="14" customFormat="1" ht="31.5">
      <c r="A1245" s="35" t="s">
        <v>319</v>
      </c>
      <c r="B1245" s="60"/>
      <c r="C1245" s="60" t="s">
        <v>360</v>
      </c>
      <c r="D1245" s="60" t="s">
        <v>306</v>
      </c>
      <c r="E1245" s="26" t="s">
        <v>750</v>
      </c>
      <c r="F1245" s="65">
        <v>600</v>
      </c>
      <c r="G1245" s="23">
        <f>SUM(G1246,)</f>
        <v>10000</v>
      </c>
      <c r="H1245" s="23">
        <f>SUM(H1246,)</f>
        <v>10000</v>
      </c>
      <c r="I1245" s="76">
        <f t="shared" si="136"/>
        <v>100</v>
      </c>
    </row>
    <row r="1246" spans="1:9" s="9" customFormat="1" ht="15.75">
      <c r="A1246" s="35" t="s">
        <v>387</v>
      </c>
      <c r="B1246" s="60"/>
      <c r="C1246" s="60" t="s">
        <v>360</v>
      </c>
      <c r="D1246" s="60" t="s">
        <v>306</v>
      </c>
      <c r="E1246" s="26" t="s">
        <v>750</v>
      </c>
      <c r="F1246" s="63">
        <v>620</v>
      </c>
      <c r="G1246" s="23">
        <f>SUM(G1247)</f>
        <v>10000</v>
      </c>
      <c r="H1246" s="23">
        <f>SUM(H1247)</f>
        <v>10000</v>
      </c>
      <c r="I1246" s="76">
        <f t="shared" si="136"/>
        <v>100</v>
      </c>
    </row>
    <row r="1247" spans="1:9" s="9" customFormat="1" ht="15.75">
      <c r="A1247" s="35" t="s">
        <v>389</v>
      </c>
      <c r="B1247" s="60"/>
      <c r="C1247" s="60" t="s">
        <v>360</v>
      </c>
      <c r="D1247" s="60" t="s">
        <v>306</v>
      </c>
      <c r="E1247" s="26" t="s">
        <v>750</v>
      </c>
      <c r="F1247" s="65">
        <v>622</v>
      </c>
      <c r="G1247" s="31">
        <v>10000</v>
      </c>
      <c r="H1247" s="31">
        <v>10000</v>
      </c>
      <c r="I1247" s="76">
        <f t="shared" si="136"/>
        <v>100</v>
      </c>
    </row>
    <row r="1248" spans="1:9" s="9" customFormat="1" ht="15.75">
      <c r="A1248" s="35" t="s">
        <v>725</v>
      </c>
      <c r="B1248" s="60"/>
      <c r="C1248" s="60" t="s">
        <v>360</v>
      </c>
      <c r="D1248" s="60" t="s">
        <v>306</v>
      </c>
      <c r="E1248" s="26" t="s">
        <v>748</v>
      </c>
      <c r="F1248" s="65"/>
      <c r="G1248" s="23">
        <f t="shared" ref="G1248:H1250" si="137">SUM(G1249)</f>
        <v>10000</v>
      </c>
      <c r="H1248" s="23">
        <f t="shared" si="137"/>
        <v>10000</v>
      </c>
      <c r="I1248" s="76">
        <f t="shared" si="136"/>
        <v>100</v>
      </c>
    </row>
    <row r="1249" spans="1:9" s="9" customFormat="1" ht="31.5">
      <c r="A1249" s="35" t="s">
        <v>319</v>
      </c>
      <c r="B1249" s="60"/>
      <c r="C1249" s="60" t="s">
        <v>360</v>
      </c>
      <c r="D1249" s="60" t="s">
        <v>306</v>
      </c>
      <c r="E1249" s="26" t="s">
        <v>748</v>
      </c>
      <c r="F1249" s="65">
        <v>600</v>
      </c>
      <c r="G1249" s="23">
        <f t="shared" si="137"/>
        <v>10000</v>
      </c>
      <c r="H1249" s="23">
        <f t="shared" si="137"/>
        <v>10000</v>
      </c>
      <c r="I1249" s="76">
        <f t="shared" si="136"/>
        <v>100</v>
      </c>
    </row>
    <row r="1250" spans="1:9" s="9" customFormat="1" ht="15.75">
      <c r="A1250" s="35" t="s">
        <v>387</v>
      </c>
      <c r="B1250" s="60"/>
      <c r="C1250" s="60" t="s">
        <v>360</v>
      </c>
      <c r="D1250" s="60" t="s">
        <v>306</v>
      </c>
      <c r="E1250" s="26" t="s">
        <v>748</v>
      </c>
      <c r="F1250" s="63">
        <v>620</v>
      </c>
      <c r="G1250" s="23">
        <f t="shared" si="137"/>
        <v>10000</v>
      </c>
      <c r="H1250" s="23">
        <f t="shared" si="137"/>
        <v>10000</v>
      </c>
      <c r="I1250" s="76">
        <f t="shared" si="136"/>
        <v>100</v>
      </c>
    </row>
    <row r="1251" spans="1:9" s="9" customFormat="1" ht="15.75">
      <c r="A1251" s="35" t="s">
        <v>389</v>
      </c>
      <c r="B1251" s="60"/>
      <c r="C1251" s="60" t="s">
        <v>360</v>
      </c>
      <c r="D1251" s="60" t="s">
        <v>306</v>
      </c>
      <c r="E1251" s="26" t="s">
        <v>748</v>
      </c>
      <c r="F1251" s="65">
        <v>622</v>
      </c>
      <c r="G1251" s="31">
        <v>10000</v>
      </c>
      <c r="H1251" s="31">
        <v>10000</v>
      </c>
      <c r="I1251" s="76">
        <f t="shared" si="136"/>
        <v>100</v>
      </c>
    </row>
    <row r="1252" spans="1:9" s="9" customFormat="1" ht="53.25" customHeight="1">
      <c r="A1252" s="35" t="s">
        <v>561</v>
      </c>
      <c r="B1252" s="60"/>
      <c r="C1252" s="60" t="s">
        <v>360</v>
      </c>
      <c r="D1252" s="60" t="s">
        <v>306</v>
      </c>
      <c r="E1252" s="26" t="s">
        <v>562</v>
      </c>
      <c r="F1252" s="65"/>
      <c r="G1252" s="31">
        <f t="shared" ref="G1252:H1254" si="138">SUM(G1253)</f>
        <v>1874.19</v>
      </c>
      <c r="H1252" s="31">
        <f t="shared" si="138"/>
        <v>1874.0942500000001</v>
      </c>
      <c r="I1252" s="76">
        <f t="shared" si="136"/>
        <v>99.994891126299905</v>
      </c>
    </row>
    <row r="1253" spans="1:9" s="9" customFormat="1" ht="63">
      <c r="A1253" s="35" t="s">
        <v>565</v>
      </c>
      <c r="B1253" s="60"/>
      <c r="C1253" s="60" t="s">
        <v>360</v>
      </c>
      <c r="D1253" s="60" t="s">
        <v>306</v>
      </c>
      <c r="E1253" s="26" t="s">
        <v>566</v>
      </c>
      <c r="F1253" s="65"/>
      <c r="G1253" s="23">
        <f t="shared" si="138"/>
        <v>1874.19</v>
      </c>
      <c r="H1253" s="23">
        <f t="shared" si="138"/>
        <v>1874.0942500000001</v>
      </c>
      <c r="I1253" s="76">
        <f t="shared" si="136"/>
        <v>99.994891126299905</v>
      </c>
    </row>
    <row r="1254" spans="1:9" s="14" customFormat="1" ht="47.25">
      <c r="A1254" s="35" t="s">
        <v>635</v>
      </c>
      <c r="B1254" s="60"/>
      <c r="C1254" s="60" t="s">
        <v>360</v>
      </c>
      <c r="D1254" s="60" t="s">
        <v>306</v>
      </c>
      <c r="E1254" s="26" t="s">
        <v>567</v>
      </c>
      <c r="F1254" s="60"/>
      <c r="G1254" s="23">
        <f t="shared" si="138"/>
        <v>1874.19</v>
      </c>
      <c r="H1254" s="23">
        <f t="shared" si="138"/>
        <v>1874.0942500000001</v>
      </c>
      <c r="I1254" s="76">
        <f t="shared" si="136"/>
        <v>99.994891126299905</v>
      </c>
    </row>
    <row r="1255" spans="1:9" s="14" customFormat="1" ht="31.5">
      <c r="A1255" s="35" t="s">
        <v>319</v>
      </c>
      <c r="B1255" s="60"/>
      <c r="C1255" s="60" t="s">
        <v>360</v>
      </c>
      <c r="D1255" s="60" t="s">
        <v>306</v>
      </c>
      <c r="E1255" s="26" t="s">
        <v>567</v>
      </c>
      <c r="F1255" s="65">
        <v>600</v>
      </c>
      <c r="G1255" s="23">
        <f>SUM(G1256,G1258)</f>
        <v>1874.19</v>
      </c>
      <c r="H1255" s="23">
        <f>SUM(H1256,H1258)</f>
        <v>1874.0942500000001</v>
      </c>
      <c r="I1255" s="76">
        <f t="shared" si="136"/>
        <v>99.994891126299905</v>
      </c>
    </row>
    <row r="1256" spans="1:9" s="14" customFormat="1" ht="15.75">
      <c r="A1256" s="35" t="s">
        <v>320</v>
      </c>
      <c r="B1256" s="60"/>
      <c r="C1256" s="60" t="s">
        <v>360</v>
      </c>
      <c r="D1256" s="60" t="s">
        <v>306</v>
      </c>
      <c r="E1256" s="26" t="s">
        <v>567</v>
      </c>
      <c r="F1256" s="65">
        <v>610</v>
      </c>
      <c r="G1256" s="23">
        <f>SUM(G1257)</f>
        <v>1269.49</v>
      </c>
      <c r="H1256" s="23">
        <f>SUM(H1257)</f>
        <v>1269.3942500000001</v>
      </c>
      <c r="I1256" s="76">
        <f t="shared" si="136"/>
        <v>99.992457601083913</v>
      </c>
    </row>
    <row r="1257" spans="1:9" s="14" customFormat="1" ht="15.75">
      <c r="A1257" s="35" t="s">
        <v>323</v>
      </c>
      <c r="B1257" s="60"/>
      <c r="C1257" s="60" t="s">
        <v>360</v>
      </c>
      <c r="D1257" s="60" t="s">
        <v>306</v>
      </c>
      <c r="E1257" s="26" t="s">
        <v>567</v>
      </c>
      <c r="F1257" s="60">
        <v>612</v>
      </c>
      <c r="G1257" s="30">
        <v>1269.49</v>
      </c>
      <c r="H1257" s="30">
        <v>1269.3942500000001</v>
      </c>
      <c r="I1257" s="76">
        <f t="shared" si="136"/>
        <v>99.992457601083913</v>
      </c>
    </row>
    <row r="1258" spans="1:9" s="14" customFormat="1" ht="15.75">
      <c r="A1258" s="35" t="s">
        <v>387</v>
      </c>
      <c r="B1258" s="60"/>
      <c r="C1258" s="60" t="s">
        <v>360</v>
      </c>
      <c r="D1258" s="60" t="s">
        <v>306</v>
      </c>
      <c r="E1258" s="26" t="s">
        <v>567</v>
      </c>
      <c r="F1258" s="65">
        <v>620</v>
      </c>
      <c r="G1258" s="23">
        <f>SUM(G1259)</f>
        <v>604.70000000000005</v>
      </c>
      <c r="H1258" s="23">
        <f>SUM(H1259)</f>
        <v>604.70000000000005</v>
      </c>
      <c r="I1258" s="76">
        <f t="shared" si="136"/>
        <v>100</v>
      </c>
    </row>
    <row r="1259" spans="1:9" s="14" customFormat="1" ht="15.75">
      <c r="A1259" s="35" t="s">
        <v>389</v>
      </c>
      <c r="B1259" s="60"/>
      <c r="C1259" s="60" t="s">
        <v>360</v>
      </c>
      <c r="D1259" s="60" t="s">
        <v>306</v>
      </c>
      <c r="E1259" s="26" t="s">
        <v>567</v>
      </c>
      <c r="F1259" s="60">
        <v>622</v>
      </c>
      <c r="G1259" s="30">
        <v>604.70000000000005</v>
      </c>
      <c r="H1259" s="30">
        <v>604.70000000000005</v>
      </c>
      <c r="I1259" s="76">
        <f t="shared" si="136"/>
        <v>100</v>
      </c>
    </row>
    <row r="1260" spans="1:9" s="14" customFormat="1" ht="15.75">
      <c r="A1260" s="25" t="s">
        <v>573</v>
      </c>
      <c r="B1260" s="60"/>
      <c r="C1260" s="60" t="s">
        <v>360</v>
      </c>
      <c r="D1260" s="60" t="s">
        <v>306</v>
      </c>
      <c r="E1260" s="26" t="s">
        <v>574</v>
      </c>
      <c r="F1260" s="60"/>
      <c r="G1260" s="30">
        <f>SUM(G1261)</f>
        <v>797</v>
      </c>
      <c r="H1260" s="30">
        <f>SUM(H1261)</f>
        <v>797</v>
      </c>
      <c r="I1260" s="76">
        <f t="shared" si="136"/>
        <v>100</v>
      </c>
    </row>
    <row r="1261" spans="1:9" s="14" customFormat="1" ht="31.5">
      <c r="A1261" s="25" t="s">
        <v>760</v>
      </c>
      <c r="B1261" s="60"/>
      <c r="C1261" s="60" t="s">
        <v>360</v>
      </c>
      <c r="D1261" s="60" t="s">
        <v>306</v>
      </c>
      <c r="E1261" s="26" t="s">
        <v>761</v>
      </c>
      <c r="F1261" s="60"/>
      <c r="G1261" s="30">
        <f>SUM(G1262,G1268)</f>
        <v>797</v>
      </c>
      <c r="H1261" s="30">
        <f>SUM(H1262,H1268)</f>
        <v>797</v>
      </c>
      <c r="I1261" s="76">
        <f t="shared" si="136"/>
        <v>100</v>
      </c>
    </row>
    <row r="1262" spans="1:9" s="14" customFormat="1" ht="47.25">
      <c r="A1262" s="35" t="s">
        <v>762</v>
      </c>
      <c r="B1262" s="60"/>
      <c r="C1262" s="60" t="s">
        <v>360</v>
      </c>
      <c r="D1262" s="60" t="s">
        <v>306</v>
      </c>
      <c r="E1262" s="26" t="s">
        <v>763</v>
      </c>
      <c r="F1262" s="63"/>
      <c r="G1262" s="23">
        <f>SUM(G1263)</f>
        <v>650</v>
      </c>
      <c r="H1262" s="23">
        <f>SUM(H1263)</f>
        <v>650</v>
      </c>
      <c r="I1262" s="76">
        <f t="shared" si="136"/>
        <v>100</v>
      </c>
    </row>
    <row r="1263" spans="1:9" s="14" customFormat="1" ht="31.5">
      <c r="A1263" s="35" t="s">
        <v>319</v>
      </c>
      <c r="B1263" s="60"/>
      <c r="C1263" s="60" t="s">
        <v>360</v>
      </c>
      <c r="D1263" s="60" t="s">
        <v>306</v>
      </c>
      <c r="E1263" s="26" t="s">
        <v>763</v>
      </c>
      <c r="F1263" s="65">
        <v>600</v>
      </c>
      <c r="G1263" s="23">
        <f>SUM(G1264,G1266)</f>
        <v>650</v>
      </c>
      <c r="H1263" s="23">
        <f>SUM(H1264,H1266)</f>
        <v>650</v>
      </c>
      <c r="I1263" s="76">
        <f t="shared" si="136"/>
        <v>100</v>
      </c>
    </row>
    <row r="1264" spans="1:9" s="14" customFormat="1" ht="15.75">
      <c r="A1264" s="35" t="s">
        <v>320</v>
      </c>
      <c r="B1264" s="60"/>
      <c r="C1264" s="60" t="s">
        <v>360</v>
      </c>
      <c r="D1264" s="60" t="s">
        <v>306</v>
      </c>
      <c r="E1264" s="26" t="s">
        <v>763</v>
      </c>
      <c r="F1264" s="65">
        <v>610</v>
      </c>
      <c r="G1264" s="23">
        <f>SUM(G1265)</f>
        <v>297.7</v>
      </c>
      <c r="H1264" s="23">
        <f>SUM(H1265)</f>
        <v>297.7</v>
      </c>
      <c r="I1264" s="76">
        <f t="shared" si="136"/>
        <v>100</v>
      </c>
    </row>
    <row r="1265" spans="1:9" s="14" customFormat="1" ht="63">
      <c r="A1265" s="35" t="s">
        <v>321</v>
      </c>
      <c r="B1265" s="60"/>
      <c r="C1265" s="60" t="s">
        <v>360</v>
      </c>
      <c r="D1265" s="60" t="s">
        <v>306</v>
      </c>
      <c r="E1265" s="26" t="s">
        <v>763</v>
      </c>
      <c r="F1265" s="63">
        <v>611</v>
      </c>
      <c r="G1265" s="23">
        <v>297.7</v>
      </c>
      <c r="H1265" s="23">
        <v>297.7</v>
      </c>
      <c r="I1265" s="76">
        <f t="shared" si="136"/>
        <v>100</v>
      </c>
    </row>
    <row r="1266" spans="1:9" s="14" customFormat="1" ht="15.75">
      <c r="A1266" s="35" t="s">
        <v>387</v>
      </c>
      <c r="B1266" s="60"/>
      <c r="C1266" s="60" t="s">
        <v>360</v>
      </c>
      <c r="D1266" s="60" t="s">
        <v>306</v>
      </c>
      <c r="E1266" s="26" t="s">
        <v>763</v>
      </c>
      <c r="F1266" s="60">
        <v>620</v>
      </c>
      <c r="G1266" s="23">
        <f>SUM(G1267)</f>
        <v>352.3</v>
      </c>
      <c r="H1266" s="23">
        <f>SUM(H1267)</f>
        <v>352.3</v>
      </c>
      <c r="I1266" s="76">
        <f t="shared" si="136"/>
        <v>100</v>
      </c>
    </row>
    <row r="1267" spans="1:9" s="14" customFormat="1" ht="63">
      <c r="A1267" s="35" t="s">
        <v>388</v>
      </c>
      <c r="B1267" s="60"/>
      <c r="C1267" s="60" t="s">
        <v>360</v>
      </c>
      <c r="D1267" s="60" t="s">
        <v>306</v>
      </c>
      <c r="E1267" s="26" t="s">
        <v>763</v>
      </c>
      <c r="F1267" s="60">
        <v>621</v>
      </c>
      <c r="G1267" s="23">
        <v>352.3</v>
      </c>
      <c r="H1267" s="23">
        <v>352.3</v>
      </c>
      <c r="I1267" s="76">
        <f t="shared" si="136"/>
        <v>100</v>
      </c>
    </row>
    <row r="1268" spans="1:9" s="14" customFormat="1" ht="31.5">
      <c r="A1268" s="35" t="s">
        <v>764</v>
      </c>
      <c r="B1268" s="60"/>
      <c r="C1268" s="60" t="s">
        <v>360</v>
      </c>
      <c r="D1268" s="60" t="s">
        <v>306</v>
      </c>
      <c r="E1268" s="26" t="s">
        <v>765</v>
      </c>
      <c r="F1268" s="63"/>
      <c r="G1268" s="23">
        <f>SUM(G1269)</f>
        <v>147</v>
      </c>
      <c r="H1268" s="23">
        <f>SUM(H1269)</f>
        <v>147</v>
      </c>
      <c r="I1268" s="76">
        <f t="shared" si="136"/>
        <v>100</v>
      </c>
    </row>
    <row r="1269" spans="1:9" s="14" customFormat="1" ht="31.5">
      <c r="A1269" s="35" t="s">
        <v>319</v>
      </c>
      <c r="B1269" s="60"/>
      <c r="C1269" s="60" t="s">
        <v>360</v>
      </c>
      <c r="D1269" s="60" t="s">
        <v>306</v>
      </c>
      <c r="E1269" s="26" t="s">
        <v>765</v>
      </c>
      <c r="F1269" s="65">
        <v>600</v>
      </c>
      <c r="G1269" s="23">
        <f>SUM(G1270,G1272)</f>
        <v>147</v>
      </c>
      <c r="H1269" s="23">
        <f>SUM(H1270,H1272)</f>
        <v>147</v>
      </c>
      <c r="I1269" s="76">
        <f t="shared" si="136"/>
        <v>100</v>
      </c>
    </row>
    <row r="1270" spans="1:9" s="14" customFormat="1" ht="15.75">
      <c r="A1270" s="35" t="s">
        <v>320</v>
      </c>
      <c r="B1270" s="60"/>
      <c r="C1270" s="60" t="s">
        <v>360</v>
      </c>
      <c r="D1270" s="60" t="s">
        <v>306</v>
      </c>
      <c r="E1270" s="26" t="s">
        <v>765</v>
      </c>
      <c r="F1270" s="65">
        <v>610</v>
      </c>
      <c r="G1270" s="23">
        <f>SUM(G1271)</f>
        <v>67.400000000000006</v>
      </c>
      <c r="H1270" s="23">
        <f>SUM(H1271)</f>
        <v>67.400000000000006</v>
      </c>
      <c r="I1270" s="76">
        <f t="shared" si="136"/>
        <v>100</v>
      </c>
    </row>
    <row r="1271" spans="1:9" s="14" customFormat="1" ht="63">
      <c r="A1271" s="35" t="s">
        <v>321</v>
      </c>
      <c r="B1271" s="60"/>
      <c r="C1271" s="60" t="s">
        <v>360</v>
      </c>
      <c r="D1271" s="60" t="s">
        <v>306</v>
      </c>
      <c r="E1271" s="26" t="s">
        <v>765</v>
      </c>
      <c r="F1271" s="63">
        <v>611</v>
      </c>
      <c r="G1271" s="23">
        <v>67.400000000000006</v>
      </c>
      <c r="H1271" s="23">
        <v>67.400000000000006</v>
      </c>
      <c r="I1271" s="76">
        <f t="shared" si="136"/>
        <v>100</v>
      </c>
    </row>
    <row r="1272" spans="1:9" s="14" customFormat="1" ht="15.75">
      <c r="A1272" s="35" t="s">
        <v>387</v>
      </c>
      <c r="B1272" s="60"/>
      <c r="C1272" s="60" t="s">
        <v>360</v>
      </c>
      <c r="D1272" s="60" t="s">
        <v>306</v>
      </c>
      <c r="E1272" s="26" t="s">
        <v>765</v>
      </c>
      <c r="F1272" s="60">
        <v>620</v>
      </c>
      <c r="G1272" s="23">
        <f>SUM(G1273)</f>
        <v>79.599999999999994</v>
      </c>
      <c r="H1272" s="23">
        <f>SUM(H1273)</f>
        <v>79.599999999999994</v>
      </c>
      <c r="I1272" s="76">
        <f t="shared" si="136"/>
        <v>100</v>
      </c>
    </row>
    <row r="1273" spans="1:9" s="14" customFormat="1" ht="63">
      <c r="A1273" s="35" t="s">
        <v>388</v>
      </c>
      <c r="B1273" s="60"/>
      <c r="C1273" s="60" t="s">
        <v>360</v>
      </c>
      <c r="D1273" s="60" t="s">
        <v>306</v>
      </c>
      <c r="E1273" s="26" t="s">
        <v>765</v>
      </c>
      <c r="F1273" s="60">
        <v>621</v>
      </c>
      <c r="G1273" s="23">
        <v>79.599999999999994</v>
      </c>
      <c r="H1273" s="23">
        <v>79.599999999999994</v>
      </c>
      <c r="I1273" s="76">
        <f t="shared" si="136"/>
        <v>100</v>
      </c>
    </row>
    <row r="1274" spans="1:9" ht="15.75">
      <c r="A1274" s="25" t="s">
        <v>392</v>
      </c>
      <c r="B1274" s="60"/>
      <c r="C1274" s="60" t="s">
        <v>360</v>
      </c>
      <c r="D1274" s="60" t="s">
        <v>312</v>
      </c>
      <c r="E1274" s="68"/>
      <c r="F1274" s="60"/>
      <c r="G1274" s="23">
        <f>SUM(G1275,G1292)</f>
        <v>15675.1</v>
      </c>
      <c r="H1274" s="23">
        <f>SUM(H1275,H1292)</f>
        <v>15662.017540000001</v>
      </c>
      <c r="I1274" s="76">
        <f t="shared" si="136"/>
        <v>99.916539862584614</v>
      </c>
    </row>
    <row r="1275" spans="1:9" ht="31.5">
      <c r="A1275" s="25" t="s">
        <v>425</v>
      </c>
      <c r="B1275" s="60"/>
      <c r="C1275" s="60" t="s">
        <v>360</v>
      </c>
      <c r="D1275" s="60" t="s">
        <v>312</v>
      </c>
      <c r="E1275" s="26" t="s">
        <v>43</v>
      </c>
      <c r="F1275" s="60"/>
      <c r="G1275" s="23">
        <f>SUM(G1276,G1285)</f>
        <v>15672.300000000001</v>
      </c>
      <c r="H1275" s="23">
        <f>SUM(H1276,H1285)</f>
        <v>15659.231830000001</v>
      </c>
      <c r="I1275" s="76">
        <f t="shared" si="136"/>
        <v>99.916616131646279</v>
      </c>
    </row>
    <row r="1276" spans="1:9" s="14" customFormat="1" ht="84.75" customHeight="1">
      <c r="A1276" s="35" t="s">
        <v>0</v>
      </c>
      <c r="B1276" s="60"/>
      <c r="C1276" s="60" t="s">
        <v>360</v>
      </c>
      <c r="D1276" s="60" t="s">
        <v>312</v>
      </c>
      <c r="E1276" s="26" t="s">
        <v>568</v>
      </c>
      <c r="F1276" s="60"/>
      <c r="G1276" s="23">
        <f>SUM(G1277)</f>
        <v>11771.800000000001</v>
      </c>
      <c r="H1276" s="23">
        <f>SUM(H1277)</f>
        <v>11771.800000000001</v>
      </c>
      <c r="I1276" s="76">
        <f t="shared" si="136"/>
        <v>100</v>
      </c>
    </row>
    <row r="1277" spans="1:9" s="14" customFormat="1" ht="83.25" customHeight="1">
      <c r="A1277" s="25" t="s">
        <v>569</v>
      </c>
      <c r="B1277" s="60"/>
      <c r="C1277" s="60" t="s">
        <v>360</v>
      </c>
      <c r="D1277" s="60" t="s">
        <v>312</v>
      </c>
      <c r="E1277" s="26" t="s">
        <v>570</v>
      </c>
      <c r="F1277" s="60"/>
      <c r="G1277" s="23">
        <f>SUM(G1278)</f>
        <v>11771.800000000001</v>
      </c>
      <c r="H1277" s="23">
        <f>SUM(H1278)</f>
        <v>11771.800000000001</v>
      </c>
      <c r="I1277" s="76">
        <f t="shared" si="136"/>
        <v>100</v>
      </c>
    </row>
    <row r="1278" spans="1:9" s="14" customFormat="1" ht="78.75">
      <c r="A1278" s="25" t="s">
        <v>571</v>
      </c>
      <c r="B1278" s="60"/>
      <c r="C1278" s="60" t="s">
        <v>360</v>
      </c>
      <c r="D1278" s="60" t="s">
        <v>312</v>
      </c>
      <c r="E1278" s="26" t="s">
        <v>572</v>
      </c>
      <c r="F1278" s="60"/>
      <c r="G1278" s="23">
        <f>SUM(G1279,G1281,G1283)</f>
        <v>11771.800000000001</v>
      </c>
      <c r="H1278" s="23">
        <f>SUM(H1279,H1281,H1283)</f>
        <v>11771.800000000001</v>
      </c>
      <c r="I1278" s="76">
        <f t="shared" si="136"/>
        <v>100</v>
      </c>
    </row>
    <row r="1279" spans="1:9" s="14" customFormat="1" ht="63">
      <c r="A1279" s="25" t="s">
        <v>309</v>
      </c>
      <c r="B1279" s="60"/>
      <c r="C1279" s="60" t="s">
        <v>360</v>
      </c>
      <c r="D1279" s="60" t="s">
        <v>312</v>
      </c>
      <c r="E1279" s="26" t="s">
        <v>572</v>
      </c>
      <c r="F1279" s="60">
        <v>100</v>
      </c>
      <c r="G1279" s="23">
        <f>SUM(G1280)</f>
        <v>11419.11</v>
      </c>
      <c r="H1279" s="23">
        <f>SUM(H1280)</f>
        <v>11419.11</v>
      </c>
      <c r="I1279" s="76">
        <f t="shared" si="136"/>
        <v>100</v>
      </c>
    </row>
    <row r="1280" spans="1:9" s="14" customFormat="1" ht="15.75">
      <c r="A1280" s="25" t="s">
        <v>322</v>
      </c>
      <c r="B1280" s="60"/>
      <c r="C1280" s="60" t="s">
        <v>360</v>
      </c>
      <c r="D1280" s="60" t="s">
        <v>312</v>
      </c>
      <c r="E1280" s="26" t="s">
        <v>572</v>
      </c>
      <c r="F1280" s="60">
        <v>110</v>
      </c>
      <c r="G1280" s="23">
        <v>11419.11</v>
      </c>
      <c r="H1280" s="23">
        <v>11419.11</v>
      </c>
      <c r="I1280" s="76">
        <f t="shared" si="136"/>
        <v>100</v>
      </c>
    </row>
    <row r="1281" spans="1:9" s="14" customFormat="1" ht="31.5">
      <c r="A1281" s="25" t="s">
        <v>416</v>
      </c>
      <c r="B1281" s="60"/>
      <c r="C1281" s="60" t="s">
        <v>360</v>
      </c>
      <c r="D1281" s="60" t="s">
        <v>312</v>
      </c>
      <c r="E1281" s="26" t="s">
        <v>572</v>
      </c>
      <c r="F1281" s="60">
        <v>200</v>
      </c>
      <c r="G1281" s="23">
        <f>SUM(G1282)</f>
        <v>344.69</v>
      </c>
      <c r="H1281" s="23">
        <f>SUM(H1282)</f>
        <v>344.69</v>
      </c>
      <c r="I1281" s="76">
        <f t="shared" si="136"/>
        <v>100</v>
      </c>
    </row>
    <row r="1282" spans="1:9" s="14" customFormat="1" ht="31.5">
      <c r="A1282" s="25" t="s">
        <v>313</v>
      </c>
      <c r="B1282" s="60"/>
      <c r="C1282" s="60" t="s">
        <v>360</v>
      </c>
      <c r="D1282" s="60" t="s">
        <v>312</v>
      </c>
      <c r="E1282" s="26" t="s">
        <v>572</v>
      </c>
      <c r="F1282" s="60">
        <v>240</v>
      </c>
      <c r="G1282" s="23">
        <v>344.69</v>
      </c>
      <c r="H1282" s="23">
        <v>344.69</v>
      </c>
      <c r="I1282" s="76">
        <f t="shared" si="136"/>
        <v>100</v>
      </c>
    </row>
    <row r="1283" spans="1:9" s="14" customFormat="1" ht="15.75">
      <c r="A1283" s="25" t="s">
        <v>314</v>
      </c>
      <c r="B1283" s="60"/>
      <c r="C1283" s="60" t="s">
        <v>360</v>
      </c>
      <c r="D1283" s="60" t="s">
        <v>312</v>
      </c>
      <c r="E1283" s="26" t="s">
        <v>572</v>
      </c>
      <c r="F1283" s="60">
        <v>800</v>
      </c>
      <c r="G1283" s="31">
        <f>SUM(G1284)</f>
        <v>8</v>
      </c>
      <c r="H1283" s="31">
        <f>SUM(H1284)</f>
        <v>8</v>
      </c>
      <c r="I1283" s="76">
        <f t="shared" si="136"/>
        <v>100</v>
      </c>
    </row>
    <row r="1284" spans="1:9" s="14" customFormat="1" ht="15.75">
      <c r="A1284" s="25" t="s">
        <v>315</v>
      </c>
      <c r="B1284" s="60"/>
      <c r="C1284" s="60" t="s">
        <v>360</v>
      </c>
      <c r="D1284" s="60" t="s">
        <v>312</v>
      </c>
      <c r="E1284" s="26" t="s">
        <v>572</v>
      </c>
      <c r="F1284" s="60">
        <v>850</v>
      </c>
      <c r="G1284" s="36">
        <v>8</v>
      </c>
      <c r="H1284" s="36">
        <v>8</v>
      </c>
      <c r="I1284" s="76">
        <f t="shared" si="136"/>
        <v>100</v>
      </c>
    </row>
    <row r="1285" spans="1:9" s="14" customFormat="1" ht="15.75">
      <c r="A1285" s="25" t="s">
        <v>573</v>
      </c>
      <c r="B1285" s="60"/>
      <c r="C1285" s="60" t="s">
        <v>360</v>
      </c>
      <c r="D1285" s="60" t="s">
        <v>312</v>
      </c>
      <c r="E1285" s="26" t="s">
        <v>574</v>
      </c>
      <c r="F1285" s="60"/>
      <c r="G1285" s="23">
        <f>SUM(G1286)</f>
        <v>3900.5</v>
      </c>
      <c r="H1285" s="23">
        <f>SUM(H1286)</f>
        <v>3887.43183</v>
      </c>
      <c r="I1285" s="76">
        <f t="shared" si="136"/>
        <v>99.664961671580571</v>
      </c>
    </row>
    <row r="1286" spans="1:9" s="14" customFormat="1" ht="47.25">
      <c r="A1286" s="25" t="s">
        <v>772</v>
      </c>
      <c r="B1286" s="60"/>
      <c r="C1286" s="60" t="s">
        <v>360</v>
      </c>
      <c r="D1286" s="60" t="s">
        <v>312</v>
      </c>
      <c r="E1286" s="26" t="s">
        <v>575</v>
      </c>
      <c r="F1286" s="60"/>
      <c r="G1286" s="23">
        <f>SUM(G1287)</f>
        <v>3900.5</v>
      </c>
      <c r="H1286" s="23">
        <f>SUM(H1287)</f>
        <v>3887.43183</v>
      </c>
      <c r="I1286" s="76">
        <f t="shared" si="136"/>
        <v>99.664961671580571</v>
      </c>
    </row>
    <row r="1287" spans="1:9" s="14" customFormat="1" ht="15.75">
      <c r="A1287" s="25" t="s">
        <v>11</v>
      </c>
      <c r="B1287" s="60"/>
      <c r="C1287" s="60" t="s">
        <v>360</v>
      </c>
      <c r="D1287" s="60" t="s">
        <v>312</v>
      </c>
      <c r="E1287" s="26" t="s">
        <v>576</v>
      </c>
      <c r="F1287" s="60"/>
      <c r="G1287" s="23">
        <f>SUM(G1288,G1290,)</f>
        <v>3900.5</v>
      </c>
      <c r="H1287" s="23">
        <f>SUM(H1288,H1290,)</f>
        <v>3887.43183</v>
      </c>
      <c r="I1287" s="76">
        <f t="shared" si="136"/>
        <v>99.664961671580571</v>
      </c>
    </row>
    <row r="1288" spans="1:9" s="14" customFormat="1" ht="63">
      <c r="A1288" s="29" t="s">
        <v>309</v>
      </c>
      <c r="B1288" s="60"/>
      <c r="C1288" s="60" t="s">
        <v>360</v>
      </c>
      <c r="D1288" s="60" t="s">
        <v>312</v>
      </c>
      <c r="E1288" s="26" t="s">
        <v>576</v>
      </c>
      <c r="F1288" s="65">
        <v>100</v>
      </c>
      <c r="G1288" s="23">
        <f>SUM(G1289)</f>
        <v>3814.6</v>
      </c>
      <c r="H1288" s="23">
        <f>SUM(H1289)</f>
        <v>3803.1505000000002</v>
      </c>
      <c r="I1288" s="76">
        <f t="shared" si="136"/>
        <v>99.699850574110002</v>
      </c>
    </row>
    <row r="1289" spans="1:9" s="14" customFormat="1" ht="31.5">
      <c r="A1289" s="35" t="s">
        <v>310</v>
      </c>
      <c r="B1289" s="60"/>
      <c r="C1289" s="60" t="s">
        <v>360</v>
      </c>
      <c r="D1289" s="60" t="s">
        <v>312</v>
      </c>
      <c r="E1289" s="26" t="s">
        <v>576</v>
      </c>
      <c r="F1289" s="65">
        <v>120</v>
      </c>
      <c r="G1289" s="23">
        <v>3814.6</v>
      </c>
      <c r="H1289" s="23">
        <v>3803.1505000000002</v>
      </c>
      <c r="I1289" s="76">
        <f t="shared" si="136"/>
        <v>99.699850574110002</v>
      </c>
    </row>
    <row r="1290" spans="1:9" s="14" customFormat="1" ht="31.5">
      <c r="A1290" s="25" t="s">
        <v>416</v>
      </c>
      <c r="B1290" s="60"/>
      <c r="C1290" s="60" t="s">
        <v>360</v>
      </c>
      <c r="D1290" s="60" t="s">
        <v>312</v>
      </c>
      <c r="E1290" s="26" t="s">
        <v>576</v>
      </c>
      <c r="F1290" s="65">
        <v>200</v>
      </c>
      <c r="G1290" s="23">
        <f>SUM(G1291)</f>
        <v>85.9</v>
      </c>
      <c r="H1290" s="23">
        <f>SUM(H1291)</f>
        <v>84.281329999999997</v>
      </c>
      <c r="I1290" s="76">
        <f t="shared" si="136"/>
        <v>98.115634458672858</v>
      </c>
    </row>
    <row r="1291" spans="1:9" s="14" customFormat="1" ht="31.5">
      <c r="A1291" s="35" t="s">
        <v>313</v>
      </c>
      <c r="B1291" s="60"/>
      <c r="C1291" s="60" t="s">
        <v>360</v>
      </c>
      <c r="D1291" s="60" t="s">
        <v>312</v>
      </c>
      <c r="E1291" s="26" t="s">
        <v>576</v>
      </c>
      <c r="F1291" s="65">
        <v>240</v>
      </c>
      <c r="G1291" s="23">
        <v>85.9</v>
      </c>
      <c r="H1291" s="23">
        <v>84.281329999999997</v>
      </c>
      <c r="I1291" s="76">
        <f t="shared" si="136"/>
        <v>98.115634458672858</v>
      </c>
    </row>
    <row r="1292" spans="1:9" s="14" customFormat="1" ht="31.5">
      <c r="A1292" s="25" t="s">
        <v>420</v>
      </c>
      <c r="B1292" s="60"/>
      <c r="C1292" s="60" t="s">
        <v>360</v>
      </c>
      <c r="D1292" s="60" t="s">
        <v>312</v>
      </c>
      <c r="E1292" s="27" t="s">
        <v>44</v>
      </c>
      <c r="F1292" s="43"/>
      <c r="G1292" s="23">
        <f t="shared" ref="G1292:H1296" si="139">SUM(G1293)</f>
        <v>2.8</v>
      </c>
      <c r="H1292" s="23">
        <f t="shared" si="139"/>
        <v>2.7857099999999999</v>
      </c>
      <c r="I1292" s="76">
        <f t="shared" ref="I1292:I1355" si="140">SUM(H1292/G1292*100)</f>
        <v>99.489642857142854</v>
      </c>
    </row>
    <row r="1293" spans="1:9" s="14" customFormat="1" ht="47.25">
      <c r="A1293" s="25" t="s">
        <v>440</v>
      </c>
      <c r="B1293" s="60"/>
      <c r="C1293" s="60" t="s">
        <v>360</v>
      </c>
      <c r="D1293" s="60" t="s">
        <v>312</v>
      </c>
      <c r="E1293" s="27" t="s">
        <v>47</v>
      </c>
      <c r="F1293" s="26"/>
      <c r="G1293" s="23">
        <f t="shared" si="139"/>
        <v>2.8</v>
      </c>
      <c r="H1293" s="23">
        <f t="shared" si="139"/>
        <v>2.7857099999999999</v>
      </c>
      <c r="I1293" s="76">
        <f t="shared" si="140"/>
        <v>99.489642857142854</v>
      </c>
    </row>
    <row r="1294" spans="1:9" s="14" customFormat="1" ht="47.25">
      <c r="A1294" s="25" t="s">
        <v>240</v>
      </c>
      <c r="B1294" s="60"/>
      <c r="C1294" s="60" t="s">
        <v>360</v>
      </c>
      <c r="D1294" s="60" t="s">
        <v>312</v>
      </c>
      <c r="E1294" s="27" t="s">
        <v>107</v>
      </c>
      <c r="F1294" s="26"/>
      <c r="G1294" s="23">
        <f t="shared" si="139"/>
        <v>2.8</v>
      </c>
      <c r="H1294" s="23">
        <f t="shared" si="139"/>
        <v>2.7857099999999999</v>
      </c>
      <c r="I1294" s="76">
        <f t="shared" si="140"/>
        <v>99.489642857142854</v>
      </c>
    </row>
    <row r="1295" spans="1:9" s="14" customFormat="1" ht="31.5">
      <c r="A1295" s="25" t="s">
        <v>239</v>
      </c>
      <c r="B1295" s="60"/>
      <c r="C1295" s="60" t="s">
        <v>360</v>
      </c>
      <c r="D1295" s="60" t="s">
        <v>312</v>
      </c>
      <c r="E1295" s="27" t="s">
        <v>293</v>
      </c>
      <c r="F1295" s="63"/>
      <c r="G1295" s="23">
        <f t="shared" si="139"/>
        <v>2.8</v>
      </c>
      <c r="H1295" s="23">
        <f t="shared" si="139"/>
        <v>2.7857099999999999</v>
      </c>
      <c r="I1295" s="76">
        <f t="shared" si="140"/>
        <v>99.489642857142854</v>
      </c>
    </row>
    <row r="1296" spans="1:9" s="14" customFormat="1" ht="31.5">
      <c r="A1296" s="25" t="s">
        <v>416</v>
      </c>
      <c r="B1296" s="60"/>
      <c r="C1296" s="60" t="s">
        <v>360</v>
      </c>
      <c r="D1296" s="60" t="s">
        <v>312</v>
      </c>
      <c r="E1296" s="27" t="s">
        <v>293</v>
      </c>
      <c r="F1296" s="60">
        <v>200</v>
      </c>
      <c r="G1296" s="23">
        <f t="shared" si="139"/>
        <v>2.8</v>
      </c>
      <c r="H1296" s="23">
        <f t="shared" si="139"/>
        <v>2.7857099999999999</v>
      </c>
      <c r="I1296" s="76">
        <f t="shared" si="140"/>
        <v>99.489642857142854</v>
      </c>
    </row>
    <row r="1297" spans="1:9" s="14" customFormat="1" ht="31.5">
      <c r="A1297" s="25" t="s">
        <v>313</v>
      </c>
      <c r="B1297" s="60"/>
      <c r="C1297" s="60" t="s">
        <v>360</v>
      </c>
      <c r="D1297" s="60" t="s">
        <v>312</v>
      </c>
      <c r="E1297" s="27" t="s">
        <v>293</v>
      </c>
      <c r="F1297" s="60">
        <v>240</v>
      </c>
      <c r="G1297" s="23">
        <v>2.8</v>
      </c>
      <c r="H1297" s="23">
        <v>2.7857099999999999</v>
      </c>
      <c r="I1297" s="76">
        <f t="shared" si="140"/>
        <v>99.489642857142854</v>
      </c>
    </row>
    <row r="1298" spans="1:9" ht="15.75">
      <c r="A1298" s="32"/>
      <c r="B1298" s="60"/>
      <c r="C1298" s="60"/>
      <c r="D1298" s="26"/>
      <c r="E1298" s="65"/>
      <c r="F1298" s="41"/>
      <c r="G1298" s="23"/>
      <c r="H1298" s="23"/>
      <c r="I1298" s="71"/>
    </row>
    <row r="1299" spans="1:9" ht="31.5">
      <c r="A1299" s="21" t="s">
        <v>632</v>
      </c>
      <c r="B1299" s="58" t="s">
        <v>393</v>
      </c>
      <c r="C1299" s="58"/>
      <c r="D1299" s="72"/>
      <c r="E1299" s="72"/>
      <c r="F1299" s="72"/>
      <c r="G1299" s="22">
        <f>SUM(G1301,G1323)</f>
        <v>114843.56000000001</v>
      </c>
      <c r="H1299" s="22">
        <f>SUM(H1301,H1323)</f>
        <v>114231.09122999999</v>
      </c>
      <c r="I1299" s="71">
        <f t="shared" si="140"/>
        <v>99.466692977821296</v>
      </c>
    </row>
    <row r="1300" spans="1:9" s="14" customFormat="1" ht="15.75">
      <c r="A1300" s="21"/>
      <c r="B1300" s="58"/>
      <c r="C1300" s="58"/>
      <c r="D1300" s="72"/>
      <c r="E1300" s="72"/>
      <c r="F1300" s="72"/>
      <c r="G1300" s="22"/>
      <c r="H1300" s="22"/>
      <c r="I1300" s="71"/>
    </row>
    <row r="1301" spans="1:9" s="14" customFormat="1" ht="15.75">
      <c r="A1301" s="35" t="s">
        <v>413</v>
      </c>
      <c r="B1301" s="60"/>
      <c r="C1301" s="60" t="s">
        <v>356</v>
      </c>
      <c r="D1301" s="60" t="s">
        <v>356</v>
      </c>
      <c r="E1301" s="63"/>
      <c r="F1301" s="60"/>
      <c r="G1301" s="23">
        <f>SUM(G1302,G1317)</f>
        <v>3415.3</v>
      </c>
      <c r="H1301" s="23">
        <f>SUM(H1302,H1317)</f>
        <v>3415.3</v>
      </c>
      <c r="I1301" s="76">
        <f t="shared" si="140"/>
        <v>100</v>
      </c>
    </row>
    <row r="1302" spans="1:9" s="14" customFormat="1" ht="31.5">
      <c r="A1302" s="25" t="s">
        <v>423</v>
      </c>
      <c r="B1302" s="60"/>
      <c r="C1302" s="60" t="s">
        <v>356</v>
      </c>
      <c r="D1302" s="60" t="s">
        <v>356</v>
      </c>
      <c r="E1302" s="26" t="s">
        <v>31</v>
      </c>
      <c r="F1302" s="60"/>
      <c r="G1302" s="31">
        <f>SUM(G1303)</f>
        <v>3392.8</v>
      </c>
      <c r="H1302" s="31">
        <f>SUM(H1303)</f>
        <v>3392.8</v>
      </c>
      <c r="I1302" s="76">
        <f t="shared" si="140"/>
        <v>100</v>
      </c>
    </row>
    <row r="1303" spans="1:9" s="14" customFormat="1" ht="15.75">
      <c r="A1303" s="25" t="s">
        <v>455</v>
      </c>
      <c r="B1303" s="60"/>
      <c r="C1303" s="60" t="s">
        <v>356</v>
      </c>
      <c r="D1303" s="60" t="s">
        <v>356</v>
      </c>
      <c r="E1303" s="27" t="s">
        <v>35</v>
      </c>
      <c r="F1303" s="60"/>
      <c r="G1303" s="31">
        <f>SUM(G1304)</f>
        <v>3392.8</v>
      </c>
      <c r="H1303" s="31">
        <f>SUM(H1304)</f>
        <v>3392.8</v>
      </c>
      <c r="I1303" s="76">
        <f t="shared" si="140"/>
        <v>100</v>
      </c>
    </row>
    <row r="1304" spans="1:9" s="14" customFormat="1" ht="47.25">
      <c r="A1304" s="25" t="s">
        <v>73</v>
      </c>
      <c r="B1304" s="60"/>
      <c r="C1304" s="60" t="s">
        <v>356</v>
      </c>
      <c r="D1304" s="60" t="s">
        <v>356</v>
      </c>
      <c r="E1304" s="27" t="s">
        <v>71</v>
      </c>
      <c r="F1304" s="60"/>
      <c r="G1304" s="31">
        <f>SUM(G1305,G1309,G1313)</f>
        <v>3392.8</v>
      </c>
      <c r="H1304" s="31">
        <f>SUM(H1305,H1309,H1313)</f>
        <v>3392.8</v>
      </c>
      <c r="I1304" s="76">
        <f t="shared" si="140"/>
        <v>100</v>
      </c>
    </row>
    <row r="1305" spans="1:9" s="14" customFormat="1" ht="47.25">
      <c r="A1305" s="25" t="s">
        <v>458</v>
      </c>
      <c r="B1305" s="60"/>
      <c r="C1305" s="60" t="s">
        <v>356</v>
      </c>
      <c r="D1305" s="60" t="s">
        <v>356</v>
      </c>
      <c r="E1305" s="27" t="s">
        <v>229</v>
      </c>
      <c r="F1305" s="65"/>
      <c r="G1305" s="23">
        <f t="shared" ref="G1305:H1307" si="141">SUM(G1306)</f>
        <v>90</v>
      </c>
      <c r="H1305" s="23">
        <f t="shared" si="141"/>
        <v>90</v>
      </c>
      <c r="I1305" s="76">
        <f t="shared" si="140"/>
        <v>100</v>
      </c>
    </row>
    <row r="1306" spans="1:9" s="14" customFormat="1" ht="31.5">
      <c r="A1306" s="25" t="s">
        <v>319</v>
      </c>
      <c r="B1306" s="60"/>
      <c r="C1306" s="60" t="s">
        <v>356</v>
      </c>
      <c r="D1306" s="60" t="s">
        <v>356</v>
      </c>
      <c r="E1306" s="27" t="s">
        <v>229</v>
      </c>
      <c r="F1306" s="60">
        <v>600</v>
      </c>
      <c r="G1306" s="23">
        <f t="shared" si="141"/>
        <v>90</v>
      </c>
      <c r="H1306" s="23">
        <f t="shared" si="141"/>
        <v>90</v>
      </c>
      <c r="I1306" s="76">
        <f t="shared" si="140"/>
        <v>100</v>
      </c>
    </row>
    <row r="1307" spans="1:9" s="14" customFormat="1" ht="15.75">
      <c r="A1307" s="35" t="s">
        <v>320</v>
      </c>
      <c r="B1307" s="60"/>
      <c r="C1307" s="60" t="s">
        <v>356</v>
      </c>
      <c r="D1307" s="60" t="s">
        <v>356</v>
      </c>
      <c r="E1307" s="27" t="s">
        <v>229</v>
      </c>
      <c r="F1307" s="63">
        <v>610</v>
      </c>
      <c r="G1307" s="23">
        <f t="shared" si="141"/>
        <v>90</v>
      </c>
      <c r="H1307" s="23">
        <f t="shared" si="141"/>
        <v>90</v>
      </c>
      <c r="I1307" s="76">
        <f t="shared" si="140"/>
        <v>100</v>
      </c>
    </row>
    <row r="1308" spans="1:9" s="14" customFormat="1" ht="15.75">
      <c r="A1308" s="35" t="s">
        <v>323</v>
      </c>
      <c r="B1308" s="60"/>
      <c r="C1308" s="60" t="s">
        <v>356</v>
      </c>
      <c r="D1308" s="60" t="s">
        <v>356</v>
      </c>
      <c r="E1308" s="27" t="s">
        <v>229</v>
      </c>
      <c r="F1308" s="63">
        <v>612</v>
      </c>
      <c r="G1308" s="31">
        <v>90</v>
      </c>
      <c r="H1308" s="31">
        <v>90</v>
      </c>
      <c r="I1308" s="76">
        <f t="shared" si="140"/>
        <v>100</v>
      </c>
    </row>
    <row r="1309" spans="1:9" s="14" customFormat="1" ht="31.5">
      <c r="A1309" s="25" t="s">
        <v>457</v>
      </c>
      <c r="B1309" s="60"/>
      <c r="C1309" s="60" t="s">
        <v>356</v>
      </c>
      <c r="D1309" s="60" t="s">
        <v>356</v>
      </c>
      <c r="E1309" s="27" t="s">
        <v>230</v>
      </c>
      <c r="F1309" s="63"/>
      <c r="G1309" s="23">
        <f t="shared" ref="G1309:H1311" si="142">SUM(G1310)</f>
        <v>30</v>
      </c>
      <c r="H1309" s="23">
        <f t="shared" si="142"/>
        <v>30</v>
      </c>
      <c r="I1309" s="76">
        <f t="shared" si="140"/>
        <v>100</v>
      </c>
    </row>
    <row r="1310" spans="1:9" s="14" customFormat="1" ht="31.5">
      <c r="A1310" s="25" t="s">
        <v>319</v>
      </c>
      <c r="B1310" s="60"/>
      <c r="C1310" s="60" t="s">
        <v>356</v>
      </c>
      <c r="D1310" s="60" t="s">
        <v>356</v>
      </c>
      <c r="E1310" s="27" t="s">
        <v>230</v>
      </c>
      <c r="F1310" s="60">
        <v>600</v>
      </c>
      <c r="G1310" s="23">
        <f t="shared" si="142"/>
        <v>30</v>
      </c>
      <c r="H1310" s="23">
        <f t="shared" si="142"/>
        <v>30</v>
      </c>
      <c r="I1310" s="76">
        <f t="shared" si="140"/>
        <v>100</v>
      </c>
    </row>
    <row r="1311" spans="1:9" s="14" customFormat="1" ht="15.75">
      <c r="A1311" s="35" t="s">
        <v>320</v>
      </c>
      <c r="B1311" s="60"/>
      <c r="C1311" s="60" t="s">
        <v>356</v>
      </c>
      <c r="D1311" s="60" t="s">
        <v>356</v>
      </c>
      <c r="E1311" s="27" t="s">
        <v>230</v>
      </c>
      <c r="F1311" s="63">
        <v>610</v>
      </c>
      <c r="G1311" s="23">
        <f t="shared" si="142"/>
        <v>30</v>
      </c>
      <c r="H1311" s="23">
        <f t="shared" si="142"/>
        <v>30</v>
      </c>
      <c r="I1311" s="76">
        <f t="shared" si="140"/>
        <v>100</v>
      </c>
    </row>
    <row r="1312" spans="1:9" s="14" customFormat="1" ht="15.75">
      <c r="A1312" s="35" t="s">
        <v>323</v>
      </c>
      <c r="B1312" s="60"/>
      <c r="C1312" s="60" t="s">
        <v>356</v>
      </c>
      <c r="D1312" s="60" t="s">
        <v>356</v>
      </c>
      <c r="E1312" s="27" t="s">
        <v>230</v>
      </c>
      <c r="F1312" s="63">
        <v>612</v>
      </c>
      <c r="G1312" s="31">
        <v>30</v>
      </c>
      <c r="H1312" s="31">
        <v>30</v>
      </c>
      <c r="I1312" s="76">
        <f t="shared" si="140"/>
        <v>100</v>
      </c>
    </row>
    <row r="1313" spans="1:9" s="14" customFormat="1" ht="31.5">
      <c r="A1313" s="25" t="s">
        <v>235</v>
      </c>
      <c r="B1313" s="60"/>
      <c r="C1313" s="60" t="s">
        <v>356</v>
      </c>
      <c r="D1313" s="60" t="s">
        <v>356</v>
      </c>
      <c r="E1313" s="27" t="s">
        <v>72</v>
      </c>
      <c r="F1313" s="63"/>
      <c r="G1313" s="23">
        <f t="shared" ref="G1313:H1315" si="143">SUM(G1314)</f>
        <v>3272.8</v>
      </c>
      <c r="H1313" s="23">
        <f t="shared" si="143"/>
        <v>3272.8</v>
      </c>
      <c r="I1313" s="76">
        <f t="shared" si="140"/>
        <v>100</v>
      </c>
    </row>
    <row r="1314" spans="1:9" s="14" customFormat="1" ht="31.5">
      <c r="A1314" s="35" t="s">
        <v>319</v>
      </c>
      <c r="B1314" s="60"/>
      <c r="C1314" s="60" t="s">
        <v>356</v>
      </c>
      <c r="D1314" s="60" t="s">
        <v>356</v>
      </c>
      <c r="E1314" s="27" t="s">
        <v>72</v>
      </c>
      <c r="F1314" s="60">
        <v>600</v>
      </c>
      <c r="G1314" s="23">
        <f t="shared" si="143"/>
        <v>3272.8</v>
      </c>
      <c r="H1314" s="23">
        <f t="shared" si="143"/>
        <v>3272.8</v>
      </c>
      <c r="I1314" s="76">
        <f t="shared" si="140"/>
        <v>100</v>
      </c>
    </row>
    <row r="1315" spans="1:9" s="14" customFormat="1" ht="15.75">
      <c r="A1315" s="35" t="s">
        <v>320</v>
      </c>
      <c r="B1315" s="60"/>
      <c r="C1315" s="60" t="s">
        <v>356</v>
      </c>
      <c r="D1315" s="60" t="s">
        <v>356</v>
      </c>
      <c r="E1315" s="27" t="s">
        <v>72</v>
      </c>
      <c r="F1315" s="63">
        <v>610</v>
      </c>
      <c r="G1315" s="23">
        <f t="shared" si="143"/>
        <v>3272.8</v>
      </c>
      <c r="H1315" s="23">
        <f t="shared" si="143"/>
        <v>3272.8</v>
      </c>
      <c r="I1315" s="76">
        <f t="shared" si="140"/>
        <v>100</v>
      </c>
    </row>
    <row r="1316" spans="1:9" s="14" customFormat="1" ht="63">
      <c r="A1316" s="35" t="s">
        <v>321</v>
      </c>
      <c r="B1316" s="60"/>
      <c r="C1316" s="60" t="s">
        <v>356</v>
      </c>
      <c r="D1316" s="60" t="s">
        <v>356</v>
      </c>
      <c r="E1316" s="27" t="s">
        <v>72</v>
      </c>
      <c r="F1316" s="63">
        <v>611</v>
      </c>
      <c r="G1316" s="31">
        <v>3272.8</v>
      </c>
      <c r="H1316" s="31">
        <v>3272.8</v>
      </c>
      <c r="I1316" s="76">
        <f t="shared" si="140"/>
        <v>100</v>
      </c>
    </row>
    <row r="1317" spans="1:9" s="14" customFormat="1" ht="31.5">
      <c r="A1317" s="25" t="s">
        <v>424</v>
      </c>
      <c r="B1317" s="60"/>
      <c r="C1317" s="60" t="s">
        <v>356</v>
      </c>
      <c r="D1317" s="60" t="s">
        <v>356</v>
      </c>
      <c r="E1317" s="26" t="s">
        <v>37</v>
      </c>
      <c r="F1317" s="60"/>
      <c r="G1317" s="23">
        <f>SUM(G1318)</f>
        <v>22.5</v>
      </c>
      <c r="H1317" s="23">
        <f>SUM(H1318)</f>
        <v>22.5</v>
      </c>
      <c r="I1317" s="76">
        <f t="shared" si="140"/>
        <v>100</v>
      </c>
    </row>
    <row r="1318" spans="1:9" s="14" customFormat="1" ht="31.5">
      <c r="A1318" s="25" t="s">
        <v>443</v>
      </c>
      <c r="B1318" s="60"/>
      <c r="C1318" s="60" t="s">
        <v>356</v>
      </c>
      <c r="D1318" s="60" t="s">
        <v>356</v>
      </c>
      <c r="E1318" s="27" t="s">
        <v>38</v>
      </c>
      <c r="F1318" s="60"/>
      <c r="G1318" s="23">
        <f>SUM(G1319)</f>
        <v>22.5</v>
      </c>
      <c r="H1318" s="23">
        <f>SUM(H1319)</f>
        <v>22.5</v>
      </c>
      <c r="I1318" s="76">
        <f t="shared" si="140"/>
        <v>100</v>
      </c>
    </row>
    <row r="1319" spans="1:9" s="14" customFormat="1" ht="31.5">
      <c r="A1319" s="35" t="s">
        <v>490</v>
      </c>
      <c r="B1319" s="60"/>
      <c r="C1319" s="60" t="s">
        <v>356</v>
      </c>
      <c r="D1319" s="60" t="s">
        <v>356</v>
      </c>
      <c r="E1319" s="27" t="s">
        <v>91</v>
      </c>
      <c r="F1319" s="65"/>
      <c r="G1319" s="23">
        <f t="shared" ref="G1319:H1321" si="144">SUM(G1320)</f>
        <v>22.5</v>
      </c>
      <c r="H1319" s="23">
        <f t="shared" si="144"/>
        <v>22.5</v>
      </c>
      <c r="I1319" s="76">
        <f t="shared" si="140"/>
        <v>100</v>
      </c>
    </row>
    <row r="1320" spans="1:9" s="14" customFormat="1" ht="31.5">
      <c r="A1320" s="35" t="s">
        <v>319</v>
      </c>
      <c r="B1320" s="60"/>
      <c r="C1320" s="60" t="s">
        <v>356</v>
      </c>
      <c r="D1320" s="60" t="s">
        <v>356</v>
      </c>
      <c r="E1320" s="27" t="s">
        <v>91</v>
      </c>
      <c r="F1320" s="66">
        <v>600</v>
      </c>
      <c r="G1320" s="23">
        <f t="shared" si="144"/>
        <v>22.5</v>
      </c>
      <c r="H1320" s="23">
        <f t="shared" si="144"/>
        <v>22.5</v>
      </c>
      <c r="I1320" s="76">
        <f t="shared" si="140"/>
        <v>100</v>
      </c>
    </row>
    <row r="1321" spans="1:9" s="14" customFormat="1" ht="15.75">
      <c r="A1321" s="35" t="s">
        <v>320</v>
      </c>
      <c r="B1321" s="60"/>
      <c r="C1321" s="60" t="s">
        <v>356</v>
      </c>
      <c r="D1321" s="60" t="s">
        <v>356</v>
      </c>
      <c r="E1321" s="27" t="s">
        <v>91</v>
      </c>
      <c r="F1321" s="65">
        <v>610</v>
      </c>
      <c r="G1321" s="23">
        <f t="shared" si="144"/>
        <v>22.5</v>
      </c>
      <c r="H1321" s="23">
        <f t="shared" si="144"/>
        <v>22.5</v>
      </c>
      <c r="I1321" s="76">
        <f t="shared" si="140"/>
        <v>100</v>
      </c>
    </row>
    <row r="1322" spans="1:9" s="14" customFormat="1" ht="15.75">
      <c r="A1322" s="35" t="s">
        <v>323</v>
      </c>
      <c r="B1322" s="60"/>
      <c r="C1322" s="60" t="s">
        <v>356</v>
      </c>
      <c r="D1322" s="60" t="s">
        <v>356</v>
      </c>
      <c r="E1322" s="27" t="s">
        <v>91</v>
      </c>
      <c r="F1322" s="65">
        <v>612</v>
      </c>
      <c r="G1322" s="23">
        <v>22.5</v>
      </c>
      <c r="H1322" s="23">
        <v>22.5</v>
      </c>
      <c r="I1322" s="76">
        <f t="shared" si="140"/>
        <v>100</v>
      </c>
    </row>
    <row r="1323" spans="1:9" ht="15.75">
      <c r="A1323" s="35" t="s">
        <v>394</v>
      </c>
      <c r="B1323" s="60"/>
      <c r="C1323" s="60">
        <v>11</v>
      </c>
      <c r="D1323" s="60"/>
      <c r="E1323" s="68"/>
      <c r="F1323" s="60"/>
      <c r="G1323" s="23">
        <f>SUM(G1324,G1404,G1431)</f>
        <v>111428.26000000001</v>
      </c>
      <c r="H1323" s="23">
        <f>SUM(H1324,H1404,H1431)</f>
        <v>110815.79122999999</v>
      </c>
      <c r="I1323" s="76">
        <f t="shared" si="140"/>
        <v>99.450347003533906</v>
      </c>
    </row>
    <row r="1324" spans="1:9" ht="15.75">
      <c r="A1324" s="35" t="s">
        <v>395</v>
      </c>
      <c r="B1324" s="60"/>
      <c r="C1324" s="60">
        <v>11</v>
      </c>
      <c r="D1324" s="26" t="s">
        <v>306</v>
      </c>
      <c r="E1324" s="68"/>
      <c r="F1324" s="60"/>
      <c r="G1324" s="23">
        <f>SUM(G1325,G1354)</f>
        <v>94555.1</v>
      </c>
      <c r="H1324" s="23">
        <f>SUM(H1325,H1354)</f>
        <v>94550.082299999995</v>
      </c>
      <c r="I1324" s="76">
        <f t="shared" si="140"/>
        <v>99.994693358687144</v>
      </c>
    </row>
    <row r="1325" spans="1:9" ht="31.5">
      <c r="A1325" s="25" t="s">
        <v>423</v>
      </c>
      <c r="B1325" s="60"/>
      <c r="C1325" s="60">
        <v>11</v>
      </c>
      <c r="D1325" s="26" t="s">
        <v>306</v>
      </c>
      <c r="E1325" s="26" t="s">
        <v>31</v>
      </c>
      <c r="F1325" s="60"/>
      <c r="G1325" s="23">
        <f>SUM(G1326,G1334,G1347)</f>
        <v>89658.5</v>
      </c>
      <c r="H1325" s="23">
        <f>SUM(H1326,H1334,H1347)</f>
        <v>89653.752229999998</v>
      </c>
      <c r="I1325" s="76">
        <f t="shared" si="140"/>
        <v>99.994704606925168</v>
      </c>
    </row>
    <row r="1326" spans="1:9" ht="47.25">
      <c r="A1326" s="25" t="s">
        <v>278</v>
      </c>
      <c r="B1326" s="60"/>
      <c r="C1326" s="60">
        <v>11</v>
      </c>
      <c r="D1326" s="26" t="s">
        <v>306</v>
      </c>
      <c r="E1326" s="27" t="s">
        <v>33</v>
      </c>
      <c r="F1326" s="60"/>
      <c r="G1326" s="31">
        <f>SUM(G1327)</f>
        <v>1763.9</v>
      </c>
      <c r="H1326" s="31">
        <f>SUM(H1327)</f>
        <v>1763.34151</v>
      </c>
      <c r="I1326" s="76">
        <f t="shared" si="140"/>
        <v>99.968337774250244</v>
      </c>
    </row>
    <row r="1327" spans="1:9" ht="46.9" customHeight="1">
      <c r="A1327" s="35" t="s">
        <v>259</v>
      </c>
      <c r="B1327" s="60"/>
      <c r="C1327" s="60">
        <v>11</v>
      </c>
      <c r="D1327" s="26" t="s">
        <v>306</v>
      </c>
      <c r="E1327" s="27" t="s">
        <v>67</v>
      </c>
      <c r="F1327" s="60"/>
      <c r="G1327" s="31">
        <f>SUM(G1328)</f>
        <v>1763.9</v>
      </c>
      <c r="H1327" s="31">
        <f>SUM(H1328)</f>
        <v>1763.34151</v>
      </c>
      <c r="I1327" s="76">
        <f t="shared" si="140"/>
        <v>99.968337774250244</v>
      </c>
    </row>
    <row r="1328" spans="1:9" ht="47.25">
      <c r="A1328" s="35" t="s">
        <v>260</v>
      </c>
      <c r="B1328" s="60"/>
      <c r="C1328" s="60">
        <v>11</v>
      </c>
      <c r="D1328" s="26" t="s">
        <v>306</v>
      </c>
      <c r="E1328" s="27" t="s">
        <v>234</v>
      </c>
      <c r="F1328" s="60"/>
      <c r="G1328" s="31">
        <f>SUM(G1329,G1331)</f>
        <v>1763.9</v>
      </c>
      <c r="H1328" s="31">
        <f>SUM(H1329,H1331)</f>
        <v>1763.34151</v>
      </c>
      <c r="I1328" s="76">
        <f t="shared" si="140"/>
        <v>99.968337774250244</v>
      </c>
    </row>
    <row r="1329" spans="1:9" ht="31.5">
      <c r="A1329" s="25" t="s">
        <v>416</v>
      </c>
      <c r="B1329" s="60"/>
      <c r="C1329" s="60">
        <v>11</v>
      </c>
      <c r="D1329" s="26" t="s">
        <v>306</v>
      </c>
      <c r="E1329" s="27" t="s">
        <v>234</v>
      </c>
      <c r="F1329" s="26" t="s">
        <v>371</v>
      </c>
      <c r="G1329" s="23">
        <f>SUM(G1330)</f>
        <v>442.4</v>
      </c>
      <c r="H1329" s="23">
        <f>SUM(H1330)</f>
        <v>442.29771</v>
      </c>
      <c r="I1329" s="76">
        <f t="shared" si="140"/>
        <v>99.976878390596752</v>
      </c>
    </row>
    <row r="1330" spans="1:9" ht="31.5">
      <c r="A1330" s="35" t="s">
        <v>313</v>
      </c>
      <c r="B1330" s="60"/>
      <c r="C1330" s="60">
        <v>11</v>
      </c>
      <c r="D1330" s="26" t="s">
        <v>306</v>
      </c>
      <c r="E1330" s="27" t="s">
        <v>234</v>
      </c>
      <c r="F1330" s="60">
        <v>240</v>
      </c>
      <c r="G1330" s="23">
        <v>442.4</v>
      </c>
      <c r="H1330" s="23">
        <v>442.29771</v>
      </c>
      <c r="I1330" s="76">
        <f t="shared" si="140"/>
        <v>99.976878390596752</v>
      </c>
    </row>
    <row r="1331" spans="1:9" ht="31.5">
      <c r="A1331" s="35" t="s">
        <v>319</v>
      </c>
      <c r="B1331" s="60"/>
      <c r="C1331" s="60">
        <v>11</v>
      </c>
      <c r="D1331" s="26" t="s">
        <v>306</v>
      </c>
      <c r="E1331" s="27" t="s">
        <v>234</v>
      </c>
      <c r="F1331" s="65">
        <v>600</v>
      </c>
      <c r="G1331" s="23">
        <f>SUM(G1332)</f>
        <v>1321.5</v>
      </c>
      <c r="H1331" s="23">
        <f>SUM(H1332)</f>
        <v>1321.0437999999999</v>
      </c>
      <c r="I1331" s="76">
        <f t="shared" si="140"/>
        <v>99.965478622777141</v>
      </c>
    </row>
    <row r="1332" spans="1:9" ht="15.75">
      <c r="A1332" s="35" t="s">
        <v>387</v>
      </c>
      <c r="B1332" s="60"/>
      <c r="C1332" s="60">
        <v>11</v>
      </c>
      <c r="D1332" s="26" t="s">
        <v>306</v>
      </c>
      <c r="E1332" s="27" t="s">
        <v>234</v>
      </c>
      <c r="F1332" s="60">
        <v>620</v>
      </c>
      <c r="G1332" s="23">
        <f>SUM(G1333)</f>
        <v>1321.5</v>
      </c>
      <c r="H1332" s="23">
        <f>SUM(H1333)</f>
        <v>1321.0437999999999</v>
      </c>
      <c r="I1332" s="76">
        <f t="shared" si="140"/>
        <v>99.965478622777141</v>
      </c>
    </row>
    <row r="1333" spans="1:9" ht="15.75">
      <c r="A1333" s="25" t="s">
        <v>389</v>
      </c>
      <c r="B1333" s="60"/>
      <c r="C1333" s="60">
        <v>11</v>
      </c>
      <c r="D1333" s="26" t="s">
        <v>306</v>
      </c>
      <c r="E1333" s="27" t="s">
        <v>234</v>
      </c>
      <c r="F1333" s="60">
        <v>622</v>
      </c>
      <c r="G1333" s="23">
        <v>1321.5</v>
      </c>
      <c r="H1333" s="23">
        <v>1321.0437999999999</v>
      </c>
      <c r="I1333" s="76">
        <f t="shared" si="140"/>
        <v>99.965478622777141</v>
      </c>
    </row>
    <row r="1334" spans="1:9" ht="31.5">
      <c r="A1334" s="25" t="s">
        <v>1</v>
      </c>
      <c r="B1334" s="60"/>
      <c r="C1334" s="60">
        <v>11</v>
      </c>
      <c r="D1334" s="26" t="s">
        <v>306</v>
      </c>
      <c r="E1334" s="27" t="s">
        <v>34</v>
      </c>
      <c r="F1334" s="60"/>
      <c r="G1334" s="23">
        <f>SUM(G1335)</f>
        <v>46277.1</v>
      </c>
      <c r="H1334" s="23">
        <f>SUM(H1335)</f>
        <v>46272.950720000001</v>
      </c>
      <c r="I1334" s="76">
        <f t="shared" si="140"/>
        <v>99.991033837470383</v>
      </c>
    </row>
    <row r="1335" spans="1:9" ht="46.9" customHeight="1">
      <c r="A1335" s="35" t="s">
        <v>228</v>
      </c>
      <c r="B1335" s="60"/>
      <c r="C1335" s="60">
        <v>11</v>
      </c>
      <c r="D1335" s="26" t="s">
        <v>306</v>
      </c>
      <c r="E1335" s="27" t="s">
        <v>69</v>
      </c>
      <c r="F1335" s="60"/>
      <c r="G1335" s="23">
        <f>SUM(G1336)</f>
        <v>46277.1</v>
      </c>
      <c r="H1335" s="23">
        <f>SUM(H1336)</f>
        <v>46272.950720000001</v>
      </c>
      <c r="I1335" s="76">
        <f t="shared" si="140"/>
        <v>99.991033837470383</v>
      </c>
    </row>
    <row r="1336" spans="1:9" ht="31.5">
      <c r="A1336" s="25" t="s">
        <v>202</v>
      </c>
      <c r="B1336" s="60"/>
      <c r="C1336" s="60">
        <v>11</v>
      </c>
      <c r="D1336" s="26" t="s">
        <v>306</v>
      </c>
      <c r="E1336" s="27" t="s">
        <v>70</v>
      </c>
      <c r="F1336" s="60"/>
      <c r="G1336" s="23">
        <f>SUM(G1337,G1339,G1341,G1345)</f>
        <v>46277.1</v>
      </c>
      <c r="H1336" s="23">
        <f>SUM(H1337,H1339,H1341,H1345)</f>
        <v>46272.950720000001</v>
      </c>
      <c r="I1336" s="76">
        <f t="shared" si="140"/>
        <v>99.991033837470383</v>
      </c>
    </row>
    <row r="1337" spans="1:9" ht="63">
      <c r="A1337" s="25" t="s">
        <v>309</v>
      </c>
      <c r="B1337" s="60"/>
      <c r="C1337" s="60">
        <v>11</v>
      </c>
      <c r="D1337" s="26" t="s">
        <v>306</v>
      </c>
      <c r="E1337" s="27" t="s">
        <v>70</v>
      </c>
      <c r="F1337" s="65">
        <v>100</v>
      </c>
      <c r="G1337" s="23">
        <f>SUM(G1338)</f>
        <v>4908.5</v>
      </c>
      <c r="H1337" s="23">
        <f>SUM(H1338)</f>
        <v>4908.4078200000004</v>
      </c>
      <c r="I1337" s="76">
        <f t="shared" si="140"/>
        <v>99.998122033207707</v>
      </c>
    </row>
    <row r="1338" spans="1:9" ht="15.75">
      <c r="A1338" s="25" t="s">
        <v>322</v>
      </c>
      <c r="B1338" s="60"/>
      <c r="C1338" s="60">
        <v>11</v>
      </c>
      <c r="D1338" s="26" t="s">
        <v>306</v>
      </c>
      <c r="E1338" s="27" t="s">
        <v>70</v>
      </c>
      <c r="F1338" s="65">
        <v>110</v>
      </c>
      <c r="G1338" s="30">
        <v>4908.5</v>
      </c>
      <c r="H1338" s="30">
        <v>4908.4078200000004</v>
      </c>
      <c r="I1338" s="76">
        <f t="shared" si="140"/>
        <v>99.998122033207707</v>
      </c>
    </row>
    <row r="1339" spans="1:9" ht="31.5">
      <c r="A1339" s="25" t="s">
        <v>416</v>
      </c>
      <c r="B1339" s="60"/>
      <c r="C1339" s="60">
        <v>11</v>
      </c>
      <c r="D1339" s="26" t="s">
        <v>306</v>
      </c>
      <c r="E1339" s="27" t="s">
        <v>70</v>
      </c>
      <c r="F1339" s="65">
        <v>200</v>
      </c>
      <c r="G1339" s="23">
        <f>SUM(G1340)</f>
        <v>259.5</v>
      </c>
      <c r="H1339" s="23">
        <f>SUM(H1340)</f>
        <v>255.53762</v>
      </c>
      <c r="I1339" s="76">
        <f t="shared" si="140"/>
        <v>98.473071290944119</v>
      </c>
    </row>
    <row r="1340" spans="1:9" ht="31.5">
      <c r="A1340" s="35" t="s">
        <v>313</v>
      </c>
      <c r="B1340" s="60"/>
      <c r="C1340" s="60">
        <v>11</v>
      </c>
      <c r="D1340" s="26" t="s">
        <v>306</v>
      </c>
      <c r="E1340" s="27" t="s">
        <v>70</v>
      </c>
      <c r="F1340" s="65">
        <v>240</v>
      </c>
      <c r="G1340" s="30">
        <v>259.5</v>
      </c>
      <c r="H1340" s="30">
        <v>255.53762</v>
      </c>
      <c r="I1340" s="76">
        <f t="shared" si="140"/>
        <v>98.473071290944119</v>
      </c>
    </row>
    <row r="1341" spans="1:9" ht="31.5">
      <c r="A1341" s="35" t="s">
        <v>319</v>
      </c>
      <c r="B1341" s="60"/>
      <c r="C1341" s="60">
        <v>11</v>
      </c>
      <c r="D1341" s="26" t="s">
        <v>306</v>
      </c>
      <c r="E1341" s="27" t="s">
        <v>70</v>
      </c>
      <c r="F1341" s="65">
        <v>600</v>
      </c>
      <c r="G1341" s="23">
        <f>SUM(G1342)</f>
        <v>40733.5</v>
      </c>
      <c r="H1341" s="23">
        <f>SUM(H1342)</f>
        <v>40733.46</v>
      </c>
      <c r="I1341" s="76">
        <f t="shared" si="140"/>
        <v>99.999901800729134</v>
      </c>
    </row>
    <row r="1342" spans="1:9" ht="15.75">
      <c r="A1342" s="35" t="s">
        <v>387</v>
      </c>
      <c r="B1342" s="60"/>
      <c r="C1342" s="60">
        <v>11</v>
      </c>
      <c r="D1342" s="26" t="s">
        <v>306</v>
      </c>
      <c r="E1342" s="27" t="s">
        <v>70</v>
      </c>
      <c r="F1342" s="65">
        <v>620</v>
      </c>
      <c r="G1342" s="23">
        <f>SUM(G1343,G1344)</f>
        <v>40733.5</v>
      </c>
      <c r="H1342" s="23">
        <f>SUM(H1343,H1344)</f>
        <v>40733.46</v>
      </c>
      <c r="I1342" s="76">
        <f t="shared" si="140"/>
        <v>99.999901800729134</v>
      </c>
    </row>
    <row r="1343" spans="1:9" ht="48" customHeight="1">
      <c r="A1343" s="35" t="s">
        <v>388</v>
      </c>
      <c r="B1343" s="60"/>
      <c r="C1343" s="60">
        <v>11</v>
      </c>
      <c r="D1343" s="26" t="s">
        <v>306</v>
      </c>
      <c r="E1343" s="27" t="s">
        <v>70</v>
      </c>
      <c r="F1343" s="60">
        <v>621</v>
      </c>
      <c r="G1343" s="30">
        <v>40700.5</v>
      </c>
      <c r="H1343" s="30">
        <v>40700.46</v>
      </c>
      <c r="I1343" s="76">
        <f t="shared" si="140"/>
        <v>99.999901721109069</v>
      </c>
    </row>
    <row r="1344" spans="1:9" s="14" customFormat="1" ht="25.5" customHeight="1">
      <c r="A1344" s="25" t="s">
        <v>389</v>
      </c>
      <c r="B1344" s="60"/>
      <c r="C1344" s="60">
        <v>11</v>
      </c>
      <c r="D1344" s="26" t="s">
        <v>306</v>
      </c>
      <c r="E1344" s="27" t="s">
        <v>70</v>
      </c>
      <c r="F1344" s="60">
        <v>622</v>
      </c>
      <c r="G1344" s="23">
        <v>33</v>
      </c>
      <c r="H1344" s="23">
        <v>33</v>
      </c>
      <c r="I1344" s="76">
        <f t="shared" si="140"/>
        <v>100</v>
      </c>
    </row>
    <row r="1345" spans="1:9" ht="15.75">
      <c r="A1345" s="29" t="s">
        <v>314</v>
      </c>
      <c r="B1345" s="60"/>
      <c r="C1345" s="60">
        <v>11</v>
      </c>
      <c r="D1345" s="26" t="s">
        <v>306</v>
      </c>
      <c r="E1345" s="27" t="s">
        <v>70</v>
      </c>
      <c r="F1345" s="60">
        <v>800</v>
      </c>
      <c r="G1345" s="23">
        <f>SUM(G1346)</f>
        <v>375.6</v>
      </c>
      <c r="H1345" s="23">
        <f>SUM(H1346)</f>
        <v>375.54527999999999</v>
      </c>
      <c r="I1345" s="76">
        <f t="shared" si="140"/>
        <v>99.985431309904143</v>
      </c>
    </row>
    <row r="1346" spans="1:9" ht="15.75">
      <c r="A1346" s="25" t="s">
        <v>315</v>
      </c>
      <c r="B1346" s="60"/>
      <c r="C1346" s="60">
        <v>11</v>
      </c>
      <c r="D1346" s="26" t="s">
        <v>306</v>
      </c>
      <c r="E1346" s="27" t="s">
        <v>70</v>
      </c>
      <c r="F1346" s="60">
        <v>850</v>
      </c>
      <c r="G1346" s="51">
        <v>375.6</v>
      </c>
      <c r="H1346" s="51">
        <v>375.54527999999999</v>
      </c>
      <c r="I1346" s="76">
        <f t="shared" si="140"/>
        <v>99.985431309904143</v>
      </c>
    </row>
    <row r="1347" spans="1:9" s="14" customFormat="1" ht="15.75">
      <c r="A1347" s="25" t="s">
        <v>611</v>
      </c>
      <c r="B1347" s="60"/>
      <c r="C1347" s="60">
        <v>11</v>
      </c>
      <c r="D1347" s="26" t="s">
        <v>306</v>
      </c>
      <c r="E1347" s="27" t="s">
        <v>612</v>
      </c>
      <c r="F1347" s="60"/>
      <c r="G1347" s="23">
        <f t="shared" ref="G1347:H1350" si="145">SUM(G1348)</f>
        <v>41617.5</v>
      </c>
      <c r="H1347" s="23">
        <f t="shared" si="145"/>
        <v>41617.46</v>
      </c>
      <c r="I1347" s="76">
        <f t="shared" si="140"/>
        <v>99.999903886586168</v>
      </c>
    </row>
    <row r="1348" spans="1:9" s="14" customFormat="1" ht="47.25">
      <c r="A1348" s="25" t="s">
        <v>613</v>
      </c>
      <c r="B1348" s="60"/>
      <c r="C1348" s="60">
        <v>11</v>
      </c>
      <c r="D1348" s="26" t="s">
        <v>306</v>
      </c>
      <c r="E1348" s="27" t="s">
        <v>614</v>
      </c>
      <c r="F1348" s="60"/>
      <c r="G1348" s="23">
        <f t="shared" si="145"/>
        <v>41617.5</v>
      </c>
      <c r="H1348" s="23">
        <f t="shared" si="145"/>
        <v>41617.46</v>
      </c>
      <c r="I1348" s="76">
        <f t="shared" si="140"/>
        <v>99.999903886586168</v>
      </c>
    </row>
    <row r="1349" spans="1:9" s="14" customFormat="1" ht="31.5">
      <c r="A1349" s="25" t="s">
        <v>202</v>
      </c>
      <c r="B1349" s="60"/>
      <c r="C1349" s="60">
        <v>11</v>
      </c>
      <c r="D1349" s="26" t="s">
        <v>306</v>
      </c>
      <c r="E1349" s="27" t="s">
        <v>615</v>
      </c>
      <c r="F1349" s="60"/>
      <c r="G1349" s="23">
        <f t="shared" si="145"/>
        <v>41617.5</v>
      </c>
      <c r="H1349" s="23">
        <f t="shared" si="145"/>
        <v>41617.46</v>
      </c>
      <c r="I1349" s="76">
        <f t="shared" si="140"/>
        <v>99.999903886586168</v>
      </c>
    </row>
    <row r="1350" spans="1:9" s="14" customFormat="1" ht="31.5">
      <c r="A1350" s="35" t="s">
        <v>319</v>
      </c>
      <c r="B1350" s="60"/>
      <c r="C1350" s="60">
        <v>11</v>
      </c>
      <c r="D1350" s="26" t="s">
        <v>306</v>
      </c>
      <c r="E1350" s="27" t="s">
        <v>615</v>
      </c>
      <c r="F1350" s="60">
        <v>600</v>
      </c>
      <c r="G1350" s="23">
        <f t="shared" si="145"/>
        <v>41617.5</v>
      </c>
      <c r="H1350" s="23">
        <f t="shared" si="145"/>
        <v>41617.46</v>
      </c>
      <c r="I1350" s="76">
        <f t="shared" si="140"/>
        <v>99.999903886586168</v>
      </c>
    </row>
    <row r="1351" spans="1:9" s="14" customFormat="1" ht="15.75">
      <c r="A1351" s="35" t="s">
        <v>320</v>
      </c>
      <c r="B1351" s="60"/>
      <c r="C1351" s="60">
        <v>11</v>
      </c>
      <c r="D1351" s="26" t="s">
        <v>306</v>
      </c>
      <c r="E1351" s="27" t="s">
        <v>615</v>
      </c>
      <c r="F1351" s="60">
        <v>610</v>
      </c>
      <c r="G1351" s="23">
        <f>SUM(G1352,G1353)</f>
        <v>41617.5</v>
      </c>
      <c r="H1351" s="23">
        <f>SUM(H1352,H1353)</f>
        <v>41617.46</v>
      </c>
      <c r="I1351" s="76">
        <f t="shared" si="140"/>
        <v>99.999903886586168</v>
      </c>
    </row>
    <row r="1352" spans="1:9" s="14" customFormat="1" ht="63">
      <c r="A1352" s="35" t="s">
        <v>321</v>
      </c>
      <c r="B1352" s="60"/>
      <c r="C1352" s="60">
        <v>11</v>
      </c>
      <c r="D1352" s="26" t="s">
        <v>306</v>
      </c>
      <c r="E1352" s="27" t="s">
        <v>615</v>
      </c>
      <c r="F1352" s="60">
        <v>611</v>
      </c>
      <c r="G1352" s="31">
        <v>40256.1</v>
      </c>
      <c r="H1352" s="31">
        <v>40256.1</v>
      </c>
      <c r="I1352" s="76">
        <f t="shared" si="140"/>
        <v>100</v>
      </c>
    </row>
    <row r="1353" spans="1:9" s="14" customFormat="1" ht="15.75">
      <c r="A1353" s="35" t="s">
        <v>323</v>
      </c>
      <c r="B1353" s="60"/>
      <c r="C1353" s="60">
        <v>11</v>
      </c>
      <c r="D1353" s="26" t="s">
        <v>306</v>
      </c>
      <c r="E1353" s="27" t="s">
        <v>615</v>
      </c>
      <c r="F1353" s="60">
        <v>612</v>
      </c>
      <c r="G1353" s="31">
        <v>1361.4</v>
      </c>
      <c r="H1353" s="31">
        <v>1361.36</v>
      </c>
      <c r="I1353" s="76">
        <f t="shared" si="140"/>
        <v>99.99706184809753</v>
      </c>
    </row>
    <row r="1354" spans="1:9" ht="31.5">
      <c r="A1354" s="25" t="s">
        <v>424</v>
      </c>
      <c r="B1354" s="60"/>
      <c r="C1354" s="60">
        <v>11</v>
      </c>
      <c r="D1354" s="26" t="s">
        <v>306</v>
      </c>
      <c r="E1354" s="26" t="s">
        <v>37</v>
      </c>
      <c r="F1354" s="60"/>
      <c r="G1354" s="23">
        <f>SUM(G1355,G1394)</f>
        <v>4896.6000000000004</v>
      </c>
      <c r="H1354" s="23">
        <f>SUM(H1355,H1394)</f>
        <v>4896.33007</v>
      </c>
      <c r="I1354" s="76">
        <f t="shared" si="140"/>
        <v>99.994487399419995</v>
      </c>
    </row>
    <row r="1355" spans="1:9" ht="31.5" customHeight="1">
      <c r="A1355" s="25" t="s">
        <v>443</v>
      </c>
      <c r="B1355" s="60"/>
      <c r="C1355" s="60">
        <v>11</v>
      </c>
      <c r="D1355" s="26" t="s">
        <v>306</v>
      </c>
      <c r="E1355" s="27" t="s">
        <v>38</v>
      </c>
      <c r="F1355" s="60"/>
      <c r="G1355" s="23">
        <f>SUM(G1356,G1365,G1386,G1390)</f>
        <v>4644.5</v>
      </c>
      <c r="H1355" s="23">
        <f>SUM(H1356,H1365,H1386,H1390)</f>
        <v>4644.2300699999996</v>
      </c>
      <c r="I1355" s="76">
        <f t="shared" si="140"/>
        <v>99.994188179567217</v>
      </c>
    </row>
    <row r="1356" spans="1:9" ht="48" customHeight="1">
      <c r="A1356" s="25" t="s">
        <v>82</v>
      </c>
      <c r="B1356" s="60"/>
      <c r="C1356" s="60">
        <v>11</v>
      </c>
      <c r="D1356" s="26" t="s">
        <v>306</v>
      </c>
      <c r="E1356" s="27" t="s">
        <v>83</v>
      </c>
      <c r="F1356" s="60"/>
      <c r="G1356" s="23">
        <f>SUM(G1357,)</f>
        <v>3892.2</v>
      </c>
      <c r="H1356" s="23">
        <f>SUM(H1357,)</f>
        <v>3892.0909699999997</v>
      </c>
      <c r="I1356" s="76">
        <f t="shared" ref="I1356:I1419" si="146">SUM(H1356/G1356*100)</f>
        <v>99.997198756487322</v>
      </c>
    </row>
    <row r="1357" spans="1:9" ht="63">
      <c r="A1357" s="33" t="s">
        <v>488</v>
      </c>
      <c r="B1357" s="60"/>
      <c r="C1357" s="60">
        <v>11</v>
      </c>
      <c r="D1357" s="26" t="s">
        <v>306</v>
      </c>
      <c r="E1357" s="27" t="s">
        <v>88</v>
      </c>
      <c r="F1357" s="60"/>
      <c r="G1357" s="23">
        <f>SUM(G1358,G1360)</f>
        <v>3892.2</v>
      </c>
      <c r="H1357" s="23">
        <f>SUM(H1358,H1360)</f>
        <v>3892.0909699999997</v>
      </c>
      <c r="I1357" s="76">
        <f t="shared" si="146"/>
        <v>99.997198756487322</v>
      </c>
    </row>
    <row r="1358" spans="1:9" ht="31.5">
      <c r="A1358" s="25" t="s">
        <v>416</v>
      </c>
      <c r="B1358" s="60"/>
      <c r="C1358" s="60">
        <v>11</v>
      </c>
      <c r="D1358" s="26" t="s">
        <v>306</v>
      </c>
      <c r="E1358" s="27" t="s">
        <v>88</v>
      </c>
      <c r="F1358" s="26" t="s">
        <v>371</v>
      </c>
      <c r="G1358" s="23">
        <f>SUM(G1359)</f>
        <v>47.7</v>
      </c>
      <c r="H1358" s="23">
        <f>SUM(H1359)</f>
        <v>47.61497</v>
      </c>
      <c r="I1358" s="76">
        <f t="shared" si="146"/>
        <v>99.82174004192872</v>
      </c>
    </row>
    <row r="1359" spans="1:9" ht="31.5">
      <c r="A1359" s="29" t="s">
        <v>313</v>
      </c>
      <c r="B1359" s="60"/>
      <c r="C1359" s="60">
        <v>11</v>
      </c>
      <c r="D1359" s="26" t="s">
        <v>306</v>
      </c>
      <c r="E1359" s="27" t="s">
        <v>88</v>
      </c>
      <c r="F1359" s="60">
        <v>240</v>
      </c>
      <c r="G1359" s="31">
        <v>47.7</v>
      </c>
      <c r="H1359" s="31">
        <v>47.61497</v>
      </c>
      <c r="I1359" s="76">
        <f t="shared" si="146"/>
        <v>99.82174004192872</v>
      </c>
    </row>
    <row r="1360" spans="1:9" ht="31.5">
      <c r="A1360" s="35" t="s">
        <v>319</v>
      </c>
      <c r="B1360" s="60"/>
      <c r="C1360" s="60">
        <v>11</v>
      </c>
      <c r="D1360" s="26" t="s">
        <v>306</v>
      </c>
      <c r="E1360" s="27" t="s">
        <v>88</v>
      </c>
      <c r="F1360" s="66">
        <v>600</v>
      </c>
      <c r="G1360" s="23">
        <f>SUM(G1361,G1363)</f>
        <v>3844.5</v>
      </c>
      <c r="H1360" s="23">
        <f>SUM(H1361,H1363)</f>
        <v>3844.4759999999997</v>
      </c>
      <c r="I1360" s="76">
        <f t="shared" si="146"/>
        <v>99.999375731564569</v>
      </c>
    </row>
    <row r="1361" spans="1:9" s="14" customFormat="1" ht="15.75">
      <c r="A1361" s="35" t="s">
        <v>320</v>
      </c>
      <c r="B1361" s="60"/>
      <c r="C1361" s="60">
        <v>11</v>
      </c>
      <c r="D1361" s="26" t="s">
        <v>306</v>
      </c>
      <c r="E1361" s="27" t="s">
        <v>88</v>
      </c>
      <c r="F1361" s="66">
        <v>610</v>
      </c>
      <c r="G1361" s="23">
        <f>SUM(G1362)</f>
        <v>266.7</v>
      </c>
      <c r="H1361" s="23">
        <f>SUM(H1362)</f>
        <v>266.7</v>
      </c>
      <c r="I1361" s="76">
        <f t="shared" si="146"/>
        <v>100</v>
      </c>
    </row>
    <row r="1362" spans="1:9" s="14" customFormat="1" ht="15.75">
      <c r="A1362" s="35" t="s">
        <v>323</v>
      </c>
      <c r="B1362" s="60"/>
      <c r="C1362" s="60">
        <v>11</v>
      </c>
      <c r="D1362" s="26" t="s">
        <v>306</v>
      </c>
      <c r="E1362" s="27" t="s">
        <v>88</v>
      </c>
      <c r="F1362" s="66">
        <v>612</v>
      </c>
      <c r="G1362" s="23">
        <v>266.7</v>
      </c>
      <c r="H1362" s="23">
        <v>266.7</v>
      </c>
      <c r="I1362" s="76">
        <f t="shared" si="146"/>
        <v>100</v>
      </c>
    </row>
    <row r="1363" spans="1:9" ht="15.75">
      <c r="A1363" s="35" t="s">
        <v>387</v>
      </c>
      <c r="B1363" s="60"/>
      <c r="C1363" s="60">
        <v>11</v>
      </c>
      <c r="D1363" s="26" t="s">
        <v>306</v>
      </c>
      <c r="E1363" s="27" t="s">
        <v>88</v>
      </c>
      <c r="F1363" s="65">
        <v>620</v>
      </c>
      <c r="G1363" s="23">
        <f>SUM(G1364)</f>
        <v>3577.8</v>
      </c>
      <c r="H1363" s="23">
        <f>SUM(H1364)</f>
        <v>3577.7759999999998</v>
      </c>
      <c r="I1363" s="76">
        <f t="shared" si="146"/>
        <v>99.999329196713049</v>
      </c>
    </row>
    <row r="1364" spans="1:9" ht="18.75" customHeight="1">
      <c r="A1364" s="25" t="s">
        <v>389</v>
      </c>
      <c r="B1364" s="60"/>
      <c r="C1364" s="60">
        <v>11</v>
      </c>
      <c r="D1364" s="26" t="s">
        <v>306</v>
      </c>
      <c r="E1364" s="27" t="s">
        <v>88</v>
      </c>
      <c r="F1364" s="65">
        <v>622</v>
      </c>
      <c r="G1364" s="23">
        <v>3577.8</v>
      </c>
      <c r="H1364" s="23">
        <v>3577.7759999999998</v>
      </c>
      <c r="I1364" s="76">
        <f t="shared" si="146"/>
        <v>99.999329196713049</v>
      </c>
    </row>
    <row r="1365" spans="1:9" ht="63">
      <c r="A1365" s="35" t="s">
        <v>236</v>
      </c>
      <c r="B1365" s="60"/>
      <c r="C1365" s="60">
        <v>11</v>
      </c>
      <c r="D1365" s="26" t="s">
        <v>306</v>
      </c>
      <c r="E1365" s="27" t="s">
        <v>84</v>
      </c>
      <c r="F1365" s="65"/>
      <c r="G1365" s="23">
        <f>SUM(G1366,G1372,G1380,)</f>
        <v>457.5</v>
      </c>
      <c r="H1365" s="23">
        <f>SUM(H1366,H1372,H1380,)</f>
        <v>457.47910000000002</v>
      </c>
      <c r="I1365" s="76">
        <f t="shared" si="146"/>
        <v>99.995431693989076</v>
      </c>
    </row>
    <row r="1366" spans="1:9" ht="47.25">
      <c r="A1366" s="35" t="s">
        <v>85</v>
      </c>
      <c r="B1366" s="60"/>
      <c r="C1366" s="60">
        <v>11</v>
      </c>
      <c r="D1366" s="26" t="s">
        <v>306</v>
      </c>
      <c r="E1366" s="27" t="s">
        <v>207</v>
      </c>
      <c r="F1366" s="65"/>
      <c r="G1366" s="23">
        <f>SUM(G1367)</f>
        <v>145</v>
      </c>
      <c r="H1366" s="23">
        <f>SUM(H1367)</f>
        <v>144.98160000000001</v>
      </c>
      <c r="I1366" s="76">
        <f t="shared" si="146"/>
        <v>99.987310344827591</v>
      </c>
    </row>
    <row r="1367" spans="1:9" ht="31.5">
      <c r="A1367" s="35" t="s">
        <v>319</v>
      </c>
      <c r="B1367" s="60"/>
      <c r="C1367" s="60">
        <v>11</v>
      </c>
      <c r="D1367" s="26" t="s">
        <v>306</v>
      </c>
      <c r="E1367" s="27" t="s">
        <v>207</v>
      </c>
      <c r="F1367" s="66">
        <v>600</v>
      </c>
      <c r="G1367" s="23">
        <f>SUM(G1368,G1370)</f>
        <v>145</v>
      </c>
      <c r="H1367" s="23">
        <f>SUM(H1368,H1370)</f>
        <v>144.98160000000001</v>
      </c>
      <c r="I1367" s="76">
        <f t="shared" si="146"/>
        <v>99.987310344827591</v>
      </c>
    </row>
    <row r="1368" spans="1:9" s="14" customFormat="1" ht="15.75">
      <c r="A1368" s="35" t="s">
        <v>320</v>
      </c>
      <c r="B1368" s="60"/>
      <c r="C1368" s="60">
        <v>11</v>
      </c>
      <c r="D1368" s="26" t="s">
        <v>306</v>
      </c>
      <c r="E1368" s="27" t="s">
        <v>207</v>
      </c>
      <c r="F1368" s="66">
        <v>610</v>
      </c>
      <c r="G1368" s="23">
        <f>SUM(G1369)</f>
        <v>24</v>
      </c>
      <c r="H1368" s="23">
        <f>SUM(H1369)</f>
        <v>24</v>
      </c>
      <c r="I1368" s="76">
        <f t="shared" si="146"/>
        <v>100</v>
      </c>
    </row>
    <row r="1369" spans="1:9" s="14" customFormat="1" ht="15.75">
      <c r="A1369" s="35" t="s">
        <v>323</v>
      </c>
      <c r="B1369" s="60"/>
      <c r="C1369" s="60">
        <v>11</v>
      </c>
      <c r="D1369" s="26" t="s">
        <v>306</v>
      </c>
      <c r="E1369" s="27" t="s">
        <v>207</v>
      </c>
      <c r="F1369" s="66">
        <v>612</v>
      </c>
      <c r="G1369" s="23">
        <v>24</v>
      </c>
      <c r="H1369" s="23">
        <v>24</v>
      </c>
      <c r="I1369" s="76">
        <f t="shared" si="146"/>
        <v>100</v>
      </c>
    </row>
    <row r="1370" spans="1:9" ht="15.75">
      <c r="A1370" s="35" t="s">
        <v>387</v>
      </c>
      <c r="B1370" s="60"/>
      <c r="C1370" s="60">
        <v>11</v>
      </c>
      <c r="D1370" s="26" t="s">
        <v>306</v>
      </c>
      <c r="E1370" s="27" t="s">
        <v>207</v>
      </c>
      <c r="F1370" s="65">
        <v>620</v>
      </c>
      <c r="G1370" s="23">
        <f>SUM(G1371)</f>
        <v>121</v>
      </c>
      <c r="H1370" s="23">
        <f>SUM(H1371)</f>
        <v>120.9816</v>
      </c>
      <c r="I1370" s="76">
        <f t="shared" si="146"/>
        <v>99.98479338842975</v>
      </c>
    </row>
    <row r="1371" spans="1:9" ht="16.5" customHeight="1">
      <c r="A1371" s="25" t="s">
        <v>389</v>
      </c>
      <c r="B1371" s="60"/>
      <c r="C1371" s="60">
        <v>11</v>
      </c>
      <c r="D1371" s="26" t="s">
        <v>306</v>
      </c>
      <c r="E1371" s="27" t="s">
        <v>207</v>
      </c>
      <c r="F1371" s="65">
        <v>622</v>
      </c>
      <c r="G1371" s="23">
        <v>121</v>
      </c>
      <c r="H1371" s="23">
        <v>120.9816</v>
      </c>
      <c r="I1371" s="76">
        <f t="shared" si="146"/>
        <v>99.98479338842975</v>
      </c>
    </row>
    <row r="1372" spans="1:9" ht="31.5">
      <c r="A1372" s="35" t="s">
        <v>86</v>
      </c>
      <c r="B1372" s="60"/>
      <c r="C1372" s="60">
        <v>11</v>
      </c>
      <c r="D1372" s="26" t="s">
        <v>306</v>
      </c>
      <c r="E1372" s="27" t="s">
        <v>90</v>
      </c>
      <c r="F1372" s="60"/>
      <c r="G1372" s="23">
        <f>SUM(G1373,G1375)</f>
        <v>128.4</v>
      </c>
      <c r="H1372" s="23">
        <f>SUM(H1373,H1375)</f>
        <v>128.39749999999998</v>
      </c>
      <c r="I1372" s="76">
        <f t="shared" si="146"/>
        <v>99.998052959501535</v>
      </c>
    </row>
    <row r="1373" spans="1:9" ht="31.5">
      <c r="A1373" s="25" t="s">
        <v>416</v>
      </c>
      <c r="B1373" s="60"/>
      <c r="C1373" s="60">
        <v>11</v>
      </c>
      <c r="D1373" s="26" t="s">
        <v>306</v>
      </c>
      <c r="E1373" s="27" t="s">
        <v>90</v>
      </c>
      <c r="F1373" s="26" t="s">
        <v>371</v>
      </c>
      <c r="G1373" s="23">
        <f>SUM(G1374)</f>
        <v>24</v>
      </c>
      <c r="H1373" s="23">
        <f>SUM(H1374)</f>
        <v>24</v>
      </c>
      <c r="I1373" s="76">
        <f t="shared" si="146"/>
        <v>100</v>
      </c>
    </row>
    <row r="1374" spans="1:9" ht="31.5">
      <c r="A1374" s="29" t="s">
        <v>313</v>
      </c>
      <c r="B1374" s="60"/>
      <c r="C1374" s="60">
        <v>11</v>
      </c>
      <c r="D1374" s="26" t="s">
        <v>306</v>
      </c>
      <c r="E1374" s="27" t="s">
        <v>90</v>
      </c>
      <c r="F1374" s="60">
        <v>240</v>
      </c>
      <c r="G1374" s="31">
        <v>24</v>
      </c>
      <c r="H1374" s="31">
        <v>24</v>
      </c>
      <c r="I1374" s="76">
        <f t="shared" si="146"/>
        <v>100</v>
      </c>
    </row>
    <row r="1375" spans="1:9" ht="31.5">
      <c r="A1375" s="35" t="s">
        <v>319</v>
      </c>
      <c r="B1375" s="60"/>
      <c r="C1375" s="60">
        <v>11</v>
      </c>
      <c r="D1375" s="26" t="s">
        <v>306</v>
      </c>
      <c r="E1375" s="27" t="s">
        <v>90</v>
      </c>
      <c r="F1375" s="66">
        <v>600</v>
      </c>
      <c r="G1375" s="23">
        <f>SUM(G1378,G1376)</f>
        <v>104.4</v>
      </c>
      <c r="H1375" s="23">
        <f>SUM(H1378,H1376)</f>
        <v>104.39749999999999</v>
      </c>
      <c r="I1375" s="76">
        <f t="shared" si="146"/>
        <v>99.997605363984661</v>
      </c>
    </row>
    <row r="1376" spans="1:9" s="14" customFormat="1" ht="15.75">
      <c r="A1376" s="35" t="s">
        <v>320</v>
      </c>
      <c r="B1376" s="60"/>
      <c r="C1376" s="60">
        <v>11</v>
      </c>
      <c r="D1376" s="26" t="s">
        <v>306</v>
      </c>
      <c r="E1376" s="27" t="s">
        <v>90</v>
      </c>
      <c r="F1376" s="66">
        <v>610</v>
      </c>
      <c r="G1376" s="23">
        <f>SUM(G1377)</f>
        <v>18</v>
      </c>
      <c r="H1376" s="23">
        <f>SUM(H1377)</f>
        <v>18</v>
      </c>
      <c r="I1376" s="76">
        <f t="shared" si="146"/>
        <v>100</v>
      </c>
    </row>
    <row r="1377" spans="1:9" s="14" customFormat="1" ht="15.75">
      <c r="A1377" s="35" t="s">
        <v>323</v>
      </c>
      <c r="B1377" s="60"/>
      <c r="C1377" s="60">
        <v>11</v>
      </c>
      <c r="D1377" s="26" t="s">
        <v>306</v>
      </c>
      <c r="E1377" s="27" t="s">
        <v>90</v>
      </c>
      <c r="F1377" s="66">
        <v>612</v>
      </c>
      <c r="G1377" s="23">
        <v>18</v>
      </c>
      <c r="H1377" s="23">
        <v>18</v>
      </c>
      <c r="I1377" s="76">
        <f t="shared" si="146"/>
        <v>100</v>
      </c>
    </row>
    <row r="1378" spans="1:9" ht="15.75">
      <c r="A1378" s="35" t="s">
        <v>387</v>
      </c>
      <c r="B1378" s="60"/>
      <c r="C1378" s="60">
        <v>11</v>
      </c>
      <c r="D1378" s="26" t="s">
        <v>306</v>
      </c>
      <c r="E1378" s="27" t="s">
        <v>90</v>
      </c>
      <c r="F1378" s="65">
        <v>620</v>
      </c>
      <c r="G1378" s="23">
        <f>SUM(G1379)</f>
        <v>86.4</v>
      </c>
      <c r="H1378" s="23">
        <f>SUM(H1379)</f>
        <v>86.397499999999994</v>
      </c>
      <c r="I1378" s="76">
        <f t="shared" si="146"/>
        <v>99.997106481481467</v>
      </c>
    </row>
    <row r="1379" spans="1:9" ht="18" customHeight="1">
      <c r="A1379" s="25" t="s">
        <v>389</v>
      </c>
      <c r="B1379" s="60"/>
      <c r="C1379" s="60">
        <v>11</v>
      </c>
      <c r="D1379" s="26" t="s">
        <v>306</v>
      </c>
      <c r="E1379" s="27" t="s">
        <v>90</v>
      </c>
      <c r="F1379" s="65">
        <v>622</v>
      </c>
      <c r="G1379" s="23">
        <v>86.4</v>
      </c>
      <c r="H1379" s="23">
        <v>86.397499999999994</v>
      </c>
      <c r="I1379" s="76">
        <f t="shared" si="146"/>
        <v>99.997106481481467</v>
      </c>
    </row>
    <row r="1380" spans="1:9" ht="36" customHeight="1">
      <c r="A1380" s="35" t="s">
        <v>490</v>
      </c>
      <c r="B1380" s="60"/>
      <c r="C1380" s="60">
        <v>11</v>
      </c>
      <c r="D1380" s="26" t="s">
        <v>306</v>
      </c>
      <c r="E1380" s="27" t="s">
        <v>91</v>
      </c>
      <c r="F1380" s="65"/>
      <c r="G1380" s="23">
        <f>SUM(G1381,G1383)</f>
        <v>184.1</v>
      </c>
      <c r="H1380" s="23">
        <f>SUM(H1381,H1383)</f>
        <v>184.1</v>
      </c>
      <c r="I1380" s="76">
        <f t="shared" si="146"/>
        <v>100</v>
      </c>
    </row>
    <row r="1381" spans="1:9" ht="31.5">
      <c r="A1381" s="25" t="s">
        <v>416</v>
      </c>
      <c r="B1381" s="60"/>
      <c r="C1381" s="60">
        <v>11</v>
      </c>
      <c r="D1381" s="26" t="s">
        <v>306</v>
      </c>
      <c r="E1381" s="27" t="s">
        <v>91</v>
      </c>
      <c r="F1381" s="26" t="s">
        <v>371</v>
      </c>
      <c r="G1381" s="23">
        <f>SUM(G1382)</f>
        <v>87.6</v>
      </c>
      <c r="H1381" s="23">
        <f>SUM(H1382)</f>
        <v>87.6</v>
      </c>
      <c r="I1381" s="76">
        <f t="shared" si="146"/>
        <v>100</v>
      </c>
    </row>
    <row r="1382" spans="1:9" ht="31.5">
      <c r="A1382" s="29" t="s">
        <v>313</v>
      </c>
      <c r="B1382" s="60"/>
      <c r="C1382" s="60">
        <v>11</v>
      </c>
      <c r="D1382" s="26" t="s">
        <v>306</v>
      </c>
      <c r="E1382" s="27" t="s">
        <v>91</v>
      </c>
      <c r="F1382" s="60">
        <v>240</v>
      </c>
      <c r="G1382" s="31">
        <v>87.6</v>
      </c>
      <c r="H1382" s="31">
        <v>87.6</v>
      </c>
      <c r="I1382" s="76">
        <f t="shared" si="146"/>
        <v>100</v>
      </c>
    </row>
    <row r="1383" spans="1:9" s="14" customFormat="1" ht="31.5">
      <c r="A1383" s="35" t="s">
        <v>319</v>
      </c>
      <c r="B1383" s="60"/>
      <c r="C1383" s="60">
        <v>11</v>
      </c>
      <c r="D1383" s="26" t="s">
        <v>306</v>
      </c>
      <c r="E1383" s="27" t="s">
        <v>91</v>
      </c>
      <c r="F1383" s="60">
        <v>600</v>
      </c>
      <c r="G1383" s="23">
        <f t="shared" ref="G1383:H1384" si="147">SUM(G1384)</f>
        <v>96.5</v>
      </c>
      <c r="H1383" s="23">
        <f t="shared" si="147"/>
        <v>96.5</v>
      </c>
      <c r="I1383" s="76">
        <f t="shared" si="146"/>
        <v>100</v>
      </c>
    </row>
    <row r="1384" spans="1:9" s="14" customFormat="1" ht="15.75">
      <c r="A1384" s="35" t="s">
        <v>387</v>
      </c>
      <c r="B1384" s="60"/>
      <c r="C1384" s="60">
        <v>11</v>
      </c>
      <c r="D1384" s="26" t="s">
        <v>306</v>
      </c>
      <c r="E1384" s="27" t="s">
        <v>91</v>
      </c>
      <c r="F1384" s="65">
        <v>620</v>
      </c>
      <c r="G1384" s="23">
        <f t="shared" si="147"/>
        <v>96.5</v>
      </c>
      <c r="H1384" s="23">
        <f t="shared" si="147"/>
        <v>96.5</v>
      </c>
      <c r="I1384" s="76">
        <f t="shared" si="146"/>
        <v>100</v>
      </c>
    </row>
    <row r="1385" spans="1:9" s="14" customFormat="1" ht="15.75">
      <c r="A1385" s="25" t="s">
        <v>389</v>
      </c>
      <c r="B1385" s="60"/>
      <c r="C1385" s="60">
        <v>11</v>
      </c>
      <c r="D1385" s="26" t="s">
        <v>306</v>
      </c>
      <c r="E1385" s="27" t="s">
        <v>91</v>
      </c>
      <c r="F1385" s="65">
        <v>622</v>
      </c>
      <c r="G1385" s="31">
        <v>96.5</v>
      </c>
      <c r="H1385" s="31">
        <v>96.5</v>
      </c>
      <c r="I1385" s="76">
        <f t="shared" si="146"/>
        <v>100</v>
      </c>
    </row>
    <row r="1386" spans="1:9" ht="70.5" customHeight="1">
      <c r="A1386" s="35" t="s">
        <v>667</v>
      </c>
      <c r="B1386" s="60"/>
      <c r="C1386" s="60">
        <v>11</v>
      </c>
      <c r="D1386" s="26" t="s">
        <v>306</v>
      </c>
      <c r="E1386" s="27" t="s">
        <v>87</v>
      </c>
      <c r="F1386" s="60"/>
      <c r="G1386" s="23">
        <f t="shared" ref="G1386:H1388" si="148">SUM(G1387)</f>
        <v>157</v>
      </c>
      <c r="H1386" s="23">
        <f t="shared" si="148"/>
        <v>156.91999999999999</v>
      </c>
      <c r="I1386" s="76">
        <f t="shared" si="146"/>
        <v>99.949044585987252</v>
      </c>
    </row>
    <row r="1387" spans="1:9" ht="47.25">
      <c r="A1387" s="35" t="s">
        <v>92</v>
      </c>
      <c r="B1387" s="60"/>
      <c r="C1387" s="60">
        <v>11</v>
      </c>
      <c r="D1387" s="26" t="s">
        <v>306</v>
      </c>
      <c r="E1387" s="27" t="s">
        <v>208</v>
      </c>
      <c r="F1387" s="60"/>
      <c r="G1387" s="23">
        <f t="shared" si="148"/>
        <v>157</v>
      </c>
      <c r="H1387" s="23">
        <f t="shared" si="148"/>
        <v>156.91999999999999</v>
      </c>
      <c r="I1387" s="76">
        <f t="shared" si="146"/>
        <v>99.949044585987252</v>
      </c>
    </row>
    <row r="1388" spans="1:9" ht="31.5">
      <c r="A1388" s="25" t="s">
        <v>416</v>
      </c>
      <c r="B1388" s="60"/>
      <c r="C1388" s="60">
        <v>11</v>
      </c>
      <c r="D1388" s="26" t="s">
        <v>306</v>
      </c>
      <c r="E1388" s="27" t="s">
        <v>208</v>
      </c>
      <c r="F1388" s="26" t="s">
        <v>371</v>
      </c>
      <c r="G1388" s="23">
        <f t="shared" si="148"/>
        <v>157</v>
      </c>
      <c r="H1388" s="23">
        <f t="shared" si="148"/>
        <v>156.91999999999999</v>
      </c>
      <c r="I1388" s="76">
        <f t="shared" si="146"/>
        <v>99.949044585987252</v>
      </c>
    </row>
    <row r="1389" spans="1:9" ht="31.5">
      <c r="A1389" s="29" t="s">
        <v>313</v>
      </c>
      <c r="B1389" s="60"/>
      <c r="C1389" s="60">
        <v>11</v>
      </c>
      <c r="D1389" s="26" t="s">
        <v>306</v>
      </c>
      <c r="E1389" s="27" t="s">
        <v>208</v>
      </c>
      <c r="F1389" s="60">
        <v>240</v>
      </c>
      <c r="G1389" s="31">
        <v>157</v>
      </c>
      <c r="H1389" s="31">
        <v>156.91999999999999</v>
      </c>
      <c r="I1389" s="76">
        <f t="shared" si="146"/>
        <v>99.949044585987252</v>
      </c>
    </row>
    <row r="1390" spans="1:9" ht="31.5">
      <c r="A1390" s="25" t="s">
        <v>237</v>
      </c>
      <c r="B1390" s="60"/>
      <c r="C1390" s="60">
        <v>11</v>
      </c>
      <c r="D1390" s="26" t="s">
        <v>306</v>
      </c>
      <c r="E1390" s="27" t="s">
        <v>94</v>
      </c>
      <c r="F1390" s="60"/>
      <c r="G1390" s="23">
        <f t="shared" ref="G1390:H1392" si="149">SUM(G1391)</f>
        <v>137.80000000000001</v>
      </c>
      <c r="H1390" s="23">
        <f t="shared" si="149"/>
        <v>137.74</v>
      </c>
      <c r="I1390" s="76">
        <f t="shared" si="146"/>
        <v>99.95645863570391</v>
      </c>
    </row>
    <row r="1391" spans="1:9" ht="31.5">
      <c r="A1391" s="25" t="s">
        <v>95</v>
      </c>
      <c r="B1391" s="60"/>
      <c r="C1391" s="60">
        <v>11</v>
      </c>
      <c r="D1391" s="26" t="s">
        <v>306</v>
      </c>
      <c r="E1391" s="27" t="s">
        <v>209</v>
      </c>
      <c r="F1391" s="60"/>
      <c r="G1391" s="23">
        <f t="shared" si="149"/>
        <v>137.80000000000001</v>
      </c>
      <c r="H1391" s="23">
        <f t="shared" si="149"/>
        <v>137.74</v>
      </c>
      <c r="I1391" s="76">
        <f t="shared" si="146"/>
        <v>99.95645863570391</v>
      </c>
    </row>
    <row r="1392" spans="1:9" ht="31.5">
      <c r="A1392" s="25" t="s">
        <v>416</v>
      </c>
      <c r="B1392" s="60"/>
      <c r="C1392" s="60">
        <v>11</v>
      </c>
      <c r="D1392" s="26" t="s">
        <v>306</v>
      </c>
      <c r="E1392" s="27" t="s">
        <v>209</v>
      </c>
      <c r="F1392" s="26" t="s">
        <v>371</v>
      </c>
      <c r="G1392" s="23">
        <f t="shared" si="149"/>
        <v>137.80000000000001</v>
      </c>
      <c r="H1392" s="23">
        <f t="shared" si="149"/>
        <v>137.74</v>
      </c>
      <c r="I1392" s="76">
        <f t="shared" si="146"/>
        <v>99.95645863570391</v>
      </c>
    </row>
    <row r="1393" spans="1:9" ht="31.5">
      <c r="A1393" s="29" t="s">
        <v>313</v>
      </c>
      <c r="B1393" s="60"/>
      <c r="C1393" s="60">
        <v>11</v>
      </c>
      <c r="D1393" s="26" t="s">
        <v>306</v>
      </c>
      <c r="E1393" s="27" t="s">
        <v>209</v>
      </c>
      <c r="F1393" s="60">
        <v>240</v>
      </c>
      <c r="G1393" s="31">
        <v>137.80000000000001</v>
      </c>
      <c r="H1393" s="31">
        <v>137.74</v>
      </c>
      <c r="I1393" s="76">
        <f t="shared" si="146"/>
        <v>99.95645863570391</v>
      </c>
    </row>
    <row r="1394" spans="1:9" ht="31.5">
      <c r="A1394" s="25" t="s">
        <v>451</v>
      </c>
      <c r="B1394" s="60"/>
      <c r="C1394" s="60">
        <v>11</v>
      </c>
      <c r="D1394" s="26" t="s">
        <v>306</v>
      </c>
      <c r="E1394" s="26" t="s">
        <v>41</v>
      </c>
      <c r="F1394" s="65"/>
      <c r="G1394" s="23">
        <f>SUM(G1396)</f>
        <v>252.10000000000002</v>
      </c>
      <c r="H1394" s="23">
        <f>SUM(H1396)</f>
        <v>252.10000000000002</v>
      </c>
      <c r="I1394" s="76">
        <f t="shared" si="146"/>
        <v>100</v>
      </c>
    </row>
    <row r="1395" spans="1:9" ht="48" customHeight="1">
      <c r="A1395" s="35" t="s">
        <v>648</v>
      </c>
      <c r="B1395" s="60"/>
      <c r="C1395" s="60">
        <v>11</v>
      </c>
      <c r="D1395" s="26" t="s">
        <v>306</v>
      </c>
      <c r="E1395" s="26" t="s">
        <v>649</v>
      </c>
      <c r="F1395" s="65"/>
      <c r="G1395" s="23">
        <f>SUM(G1396)</f>
        <v>252.10000000000002</v>
      </c>
      <c r="H1395" s="23">
        <f>SUM(H1396)</f>
        <v>252.10000000000002</v>
      </c>
      <c r="I1395" s="76">
        <f t="shared" si="146"/>
        <v>100</v>
      </c>
    </row>
    <row r="1396" spans="1:9" ht="31.5">
      <c r="A1396" s="35" t="s">
        <v>650</v>
      </c>
      <c r="B1396" s="26"/>
      <c r="C1396" s="60">
        <v>11</v>
      </c>
      <c r="D1396" s="26" t="s">
        <v>306</v>
      </c>
      <c r="E1396" s="26" t="s">
        <v>651</v>
      </c>
      <c r="F1396" s="65"/>
      <c r="G1396" s="23">
        <f>SUM(G1397,G1399)</f>
        <v>252.10000000000002</v>
      </c>
      <c r="H1396" s="23">
        <f>SUM(H1397,H1399)</f>
        <v>252.10000000000002</v>
      </c>
      <c r="I1396" s="76">
        <f t="shared" si="146"/>
        <v>100</v>
      </c>
    </row>
    <row r="1397" spans="1:9" s="14" customFormat="1" ht="31.5">
      <c r="A1397" s="25" t="s">
        <v>416</v>
      </c>
      <c r="B1397" s="26"/>
      <c r="C1397" s="60">
        <v>11</v>
      </c>
      <c r="D1397" s="26" t="s">
        <v>306</v>
      </c>
      <c r="E1397" s="26" t="s">
        <v>651</v>
      </c>
      <c r="F1397" s="26" t="s">
        <v>371</v>
      </c>
      <c r="G1397" s="23">
        <f>SUM(G1398)</f>
        <v>13.5</v>
      </c>
      <c r="H1397" s="23">
        <f>SUM(H1398)</f>
        <v>13.5</v>
      </c>
      <c r="I1397" s="76">
        <f t="shared" si="146"/>
        <v>100</v>
      </c>
    </row>
    <row r="1398" spans="1:9" s="14" customFormat="1" ht="31.5">
      <c r="A1398" s="29" t="s">
        <v>313</v>
      </c>
      <c r="B1398" s="26"/>
      <c r="C1398" s="60">
        <v>11</v>
      </c>
      <c r="D1398" s="26" t="s">
        <v>306</v>
      </c>
      <c r="E1398" s="26" t="s">
        <v>651</v>
      </c>
      <c r="F1398" s="60">
        <v>240</v>
      </c>
      <c r="G1398" s="23">
        <v>13.5</v>
      </c>
      <c r="H1398" s="23">
        <v>13.5</v>
      </c>
      <c r="I1398" s="76">
        <f t="shared" si="146"/>
        <v>100</v>
      </c>
    </row>
    <row r="1399" spans="1:9" ht="31.5">
      <c r="A1399" s="35" t="s">
        <v>319</v>
      </c>
      <c r="B1399" s="60"/>
      <c r="C1399" s="60">
        <v>11</v>
      </c>
      <c r="D1399" s="26" t="s">
        <v>306</v>
      </c>
      <c r="E1399" s="26" t="s">
        <v>651</v>
      </c>
      <c r="F1399" s="66">
        <v>600</v>
      </c>
      <c r="G1399" s="23">
        <f>SUM(G1400,G1402)</f>
        <v>238.60000000000002</v>
      </c>
      <c r="H1399" s="23">
        <f>SUM(H1400,H1402)</f>
        <v>238.60000000000002</v>
      </c>
      <c r="I1399" s="76">
        <f t="shared" si="146"/>
        <v>100</v>
      </c>
    </row>
    <row r="1400" spans="1:9" s="14" customFormat="1" ht="15.75">
      <c r="A1400" s="35" t="s">
        <v>320</v>
      </c>
      <c r="B1400" s="60"/>
      <c r="C1400" s="60">
        <v>11</v>
      </c>
      <c r="D1400" s="26" t="s">
        <v>306</v>
      </c>
      <c r="E1400" s="26" t="s">
        <v>651</v>
      </c>
      <c r="F1400" s="66">
        <v>610</v>
      </c>
      <c r="G1400" s="23">
        <f>SUM(G1401)</f>
        <v>84.2</v>
      </c>
      <c r="H1400" s="23">
        <f>SUM(H1401)</f>
        <v>84.2</v>
      </c>
      <c r="I1400" s="76">
        <f t="shared" si="146"/>
        <v>100</v>
      </c>
    </row>
    <row r="1401" spans="1:9" s="14" customFormat="1" ht="15.75">
      <c r="A1401" s="35" t="s">
        <v>323</v>
      </c>
      <c r="B1401" s="60"/>
      <c r="C1401" s="60">
        <v>11</v>
      </c>
      <c r="D1401" s="26" t="s">
        <v>306</v>
      </c>
      <c r="E1401" s="26" t="s">
        <v>651</v>
      </c>
      <c r="F1401" s="66">
        <v>612</v>
      </c>
      <c r="G1401" s="23">
        <v>84.2</v>
      </c>
      <c r="H1401" s="23">
        <v>84.2</v>
      </c>
      <c r="I1401" s="76">
        <f t="shared" si="146"/>
        <v>100</v>
      </c>
    </row>
    <row r="1402" spans="1:9" ht="15.75">
      <c r="A1402" s="35" t="s">
        <v>387</v>
      </c>
      <c r="B1402" s="60"/>
      <c r="C1402" s="60">
        <v>11</v>
      </c>
      <c r="D1402" s="26" t="s">
        <v>306</v>
      </c>
      <c r="E1402" s="26" t="s">
        <v>651</v>
      </c>
      <c r="F1402" s="65">
        <v>620</v>
      </c>
      <c r="G1402" s="23">
        <f>SUM(G1403)</f>
        <v>154.4</v>
      </c>
      <c r="H1402" s="23">
        <f>SUM(H1403)</f>
        <v>154.4</v>
      </c>
      <c r="I1402" s="76">
        <f t="shared" si="146"/>
        <v>100</v>
      </c>
    </row>
    <row r="1403" spans="1:9" ht="18" customHeight="1">
      <c r="A1403" s="25" t="s">
        <v>389</v>
      </c>
      <c r="B1403" s="60"/>
      <c r="C1403" s="60">
        <v>11</v>
      </c>
      <c r="D1403" s="26" t="s">
        <v>306</v>
      </c>
      <c r="E1403" s="26" t="s">
        <v>651</v>
      </c>
      <c r="F1403" s="65">
        <v>622</v>
      </c>
      <c r="G1403" s="23">
        <v>154.4</v>
      </c>
      <c r="H1403" s="23">
        <v>154.4</v>
      </c>
      <c r="I1403" s="76">
        <f t="shared" si="146"/>
        <v>100</v>
      </c>
    </row>
    <row r="1404" spans="1:9" ht="15.75">
      <c r="A1404" s="25" t="s">
        <v>396</v>
      </c>
      <c r="B1404" s="60"/>
      <c r="C1404" s="60">
        <v>11</v>
      </c>
      <c r="D1404" s="26" t="s">
        <v>308</v>
      </c>
      <c r="E1404" s="68"/>
      <c r="F1404" s="60"/>
      <c r="G1404" s="23">
        <f>SUM(G1405,)</f>
        <v>13525.060000000001</v>
      </c>
      <c r="H1404" s="23">
        <f>SUM(H1405,)</f>
        <v>12917.80716</v>
      </c>
      <c r="I1404" s="76">
        <f t="shared" si="146"/>
        <v>95.510165278379532</v>
      </c>
    </row>
    <row r="1405" spans="1:9" ht="31.5">
      <c r="A1405" s="25" t="s">
        <v>423</v>
      </c>
      <c r="B1405" s="60"/>
      <c r="C1405" s="60">
        <v>11</v>
      </c>
      <c r="D1405" s="26" t="s">
        <v>308</v>
      </c>
      <c r="E1405" s="26" t="s">
        <v>31</v>
      </c>
      <c r="F1405" s="60"/>
      <c r="G1405" s="23">
        <f>SUM(G1406,G1417)</f>
        <v>13525.060000000001</v>
      </c>
      <c r="H1405" s="23">
        <f>SUM(H1406,H1417)</f>
        <v>12917.80716</v>
      </c>
      <c r="I1405" s="76">
        <f t="shared" si="146"/>
        <v>95.510165278379532</v>
      </c>
    </row>
    <row r="1406" spans="1:9" ht="31.5">
      <c r="A1406" s="25" t="s">
        <v>459</v>
      </c>
      <c r="B1406" s="60"/>
      <c r="C1406" s="60">
        <v>11</v>
      </c>
      <c r="D1406" s="26" t="s">
        <v>308</v>
      </c>
      <c r="E1406" s="27" t="s">
        <v>32</v>
      </c>
      <c r="F1406" s="60"/>
      <c r="G1406" s="23">
        <f>SUM(G1407)</f>
        <v>5605.06</v>
      </c>
      <c r="H1406" s="23">
        <f>SUM(H1407)</f>
        <v>5605.007160000001</v>
      </c>
      <c r="I1406" s="76">
        <f t="shared" si="146"/>
        <v>99.999057280385955</v>
      </c>
    </row>
    <row r="1407" spans="1:9" ht="31.5">
      <c r="A1407" s="25" t="s">
        <v>68</v>
      </c>
      <c r="B1407" s="60"/>
      <c r="C1407" s="60">
        <v>11</v>
      </c>
      <c r="D1407" s="26" t="s">
        <v>308</v>
      </c>
      <c r="E1407" s="27" t="s">
        <v>63</v>
      </c>
      <c r="F1407" s="60"/>
      <c r="G1407" s="23">
        <f>SUM(G1408,G1414)</f>
        <v>5605.06</v>
      </c>
      <c r="H1407" s="23">
        <f>SUM(H1408,H1414)</f>
        <v>5605.007160000001</v>
      </c>
      <c r="I1407" s="76">
        <f t="shared" si="146"/>
        <v>99.999057280385955</v>
      </c>
    </row>
    <row r="1408" spans="1:9" ht="30" customHeight="1">
      <c r="A1408" s="25" t="s">
        <v>225</v>
      </c>
      <c r="B1408" s="60"/>
      <c r="C1408" s="60">
        <v>11</v>
      </c>
      <c r="D1408" s="26" t="s">
        <v>308</v>
      </c>
      <c r="E1408" s="27" t="s">
        <v>66</v>
      </c>
      <c r="F1408" s="60"/>
      <c r="G1408" s="23">
        <f>SUM(G1409,G1411)</f>
        <v>5012.6000000000004</v>
      </c>
      <c r="H1408" s="23">
        <f>SUM(H1409,H1411)</f>
        <v>5012.5741400000006</v>
      </c>
      <c r="I1408" s="76">
        <f t="shared" si="146"/>
        <v>99.999484100067832</v>
      </c>
    </row>
    <row r="1409" spans="1:9" ht="31.5">
      <c r="A1409" s="25" t="s">
        <v>416</v>
      </c>
      <c r="B1409" s="60"/>
      <c r="C1409" s="60">
        <v>11</v>
      </c>
      <c r="D1409" s="26" t="s">
        <v>308</v>
      </c>
      <c r="E1409" s="27" t="s">
        <v>66</v>
      </c>
      <c r="F1409" s="60">
        <v>200</v>
      </c>
      <c r="G1409" s="23">
        <f>SUM(G1410)</f>
        <v>2720.1</v>
      </c>
      <c r="H1409" s="23">
        <f>SUM(H1410)</f>
        <v>2720.0741400000002</v>
      </c>
      <c r="I1409" s="76">
        <f t="shared" si="146"/>
        <v>99.999049299658111</v>
      </c>
    </row>
    <row r="1410" spans="1:9" ht="31.5">
      <c r="A1410" s="25" t="s">
        <v>313</v>
      </c>
      <c r="B1410" s="60"/>
      <c r="C1410" s="60">
        <v>11</v>
      </c>
      <c r="D1410" s="26" t="s">
        <v>308</v>
      </c>
      <c r="E1410" s="27" t="s">
        <v>66</v>
      </c>
      <c r="F1410" s="60">
        <v>240</v>
      </c>
      <c r="G1410" s="23">
        <v>2720.1</v>
      </c>
      <c r="H1410" s="23">
        <v>2720.0741400000002</v>
      </c>
      <c r="I1410" s="76">
        <f t="shared" si="146"/>
        <v>99.999049299658111</v>
      </c>
    </row>
    <row r="1411" spans="1:9" ht="31.5">
      <c r="A1411" s="35" t="s">
        <v>319</v>
      </c>
      <c r="B1411" s="60"/>
      <c r="C1411" s="60">
        <v>11</v>
      </c>
      <c r="D1411" s="26" t="s">
        <v>308</v>
      </c>
      <c r="E1411" s="27" t="s">
        <v>66</v>
      </c>
      <c r="F1411" s="66">
        <v>600</v>
      </c>
      <c r="G1411" s="23">
        <f>SUM(G1412)</f>
        <v>2292.5</v>
      </c>
      <c r="H1411" s="23">
        <f>SUM(H1412)</f>
        <v>2292.5</v>
      </c>
      <c r="I1411" s="76">
        <f t="shared" si="146"/>
        <v>100</v>
      </c>
    </row>
    <row r="1412" spans="1:9" ht="15.75">
      <c r="A1412" s="35" t="s">
        <v>387</v>
      </c>
      <c r="B1412" s="60"/>
      <c r="C1412" s="60">
        <v>11</v>
      </c>
      <c r="D1412" s="26" t="s">
        <v>308</v>
      </c>
      <c r="E1412" s="27" t="s">
        <v>66</v>
      </c>
      <c r="F1412" s="65">
        <v>620</v>
      </c>
      <c r="G1412" s="23">
        <f>SUM(G1413)</f>
        <v>2292.5</v>
      </c>
      <c r="H1412" s="23">
        <f>SUM(H1413)</f>
        <v>2292.5</v>
      </c>
      <c r="I1412" s="76">
        <f t="shared" si="146"/>
        <v>100</v>
      </c>
    </row>
    <row r="1413" spans="1:9" ht="15.75">
      <c r="A1413" s="25" t="s">
        <v>389</v>
      </c>
      <c r="B1413" s="60"/>
      <c r="C1413" s="60">
        <v>11</v>
      </c>
      <c r="D1413" s="26" t="s">
        <v>308</v>
      </c>
      <c r="E1413" s="27" t="s">
        <v>66</v>
      </c>
      <c r="F1413" s="60">
        <v>622</v>
      </c>
      <c r="G1413" s="23">
        <v>2292.5</v>
      </c>
      <c r="H1413" s="23">
        <v>2292.5</v>
      </c>
      <c r="I1413" s="76">
        <f t="shared" si="146"/>
        <v>100</v>
      </c>
    </row>
    <row r="1414" spans="1:9" ht="47.25">
      <c r="A1414" s="25" t="s">
        <v>226</v>
      </c>
      <c r="B1414" s="60"/>
      <c r="C1414" s="60">
        <v>11</v>
      </c>
      <c r="D1414" s="26" t="s">
        <v>308</v>
      </c>
      <c r="E1414" s="27" t="s">
        <v>227</v>
      </c>
      <c r="F1414" s="60"/>
      <c r="G1414" s="23">
        <f>SUM(G1415)</f>
        <v>592.46</v>
      </c>
      <c r="H1414" s="23">
        <f>SUM(H1415)</f>
        <v>592.43302000000006</v>
      </c>
      <c r="I1414" s="76">
        <f t="shared" si="146"/>
        <v>99.995446106066225</v>
      </c>
    </row>
    <row r="1415" spans="1:9" ht="31.5">
      <c r="A1415" s="25" t="s">
        <v>416</v>
      </c>
      <c r="B1415" s="60"/>
      <c r="C1415" s="60">
        <v>11</v>
      </c>
      <c r="D1415" s="26" t="s">
        <v>308</v>
      </c>
      <c r="E1415" s="27" t="s">
        <v>227</v>
      </c>
      <c r="F1415" s="60">
        <v>200</v>
      </c>
      <c r="G1415" s="23">
        <f>SUM(G1416)</f>
        <v>592.46</v>
      </c>
      <c r="H1415" s="23">
        <f>SUM(H1416)</f>
        <v>592.43302000000006</v>
      </c>
      <c r="I1415" s="76">
        <f t="shared" si="146"/>
        <v>99.995446106066225</v>
      </c>
    </row>
    <row r="1416" spans="1:9" ht="31.5">
      <c r="A1416" s="25" t="s">
        <v>313</v>
      </c>
      <c r="B1416" s="60"/>
      <c r="C1416" s="60">
        <v>11</v>
      </c>
      <c r="D1416" s="26" t="s">
        <v>308</v>
      </c>
      <c r="E1416" s="27" t="s">
        <v>227</v>
      </c>
      <c r="F1416" s="60">
        <v>240</v>
      </c>
      <c r="G1416" s="23">
        <v>592.46</v>
      </c>
      <c r="H1416" s="23">
        <v>592.43302000000006</v>
      </c>
      <c r="I1416" s="76">
        <f t="shared" si="146"/>
        <v>99.995446106066225</v>
      </c>
    </row>
    <row r="1417" spans="1:9" s="14" customFormat="1" ht="47.25">
      <c r="A1417" s="25" t="s">
        <v>278</v>
      </c>
      <c r="B1417" s="60"/>
      <c r="C1417" s="60">
        <v>11</v>
      </c>
      <c r="D1417" s="26" t="s">
        <v>308</v>
      </c>
      <c r="E1417" s="27" t="s">
        <v>33</v>
      </c>
      <c r="F1417" s="60"/>
      <c r="G1417" s="23">
        <f t="shared" ref="G1417:H1417" si="150">SUM(G1418)</f>
        <v>7920</v>
      </c>
      <c r="H1417" s="23">
        <f t="shared" si="150"/>
        <v>7312.7999999999993</v>
      </c>
      <c r="I1417" s="76">
        <f t="shared" si="146"/>
        <v>92.333333333333329</v>
      </c>
    </row>
    <row r="1418" spans="1:9" s="14" customFormat="1" ht="63">
      <c r="A1418" s="35" t="s">
        <v>259</v>
      </c>
      <c r="B1418" s="60"/>
      <c r="C1418" s="60">
        <v>11</v>
      </c>
      <c r="D1418" s="26" t="s">
        <v>308</v>
      </c>
      <c r="E1418" s="27" t="s">
        <v>67</v>
      </c>
      <c r="F1418" s="60"/>
      <c r="G1418" s="23">
        <f>SUM(G1419,G1422,G1425,G1428)</f>
        <v>7920</v>
      </c>
      <c r="H1418" s="23">
        <f>SUM(H1419,H1422,H1425,H1428)</f>
        <v>7312.7999999999993</v>
      </c>
      <c r="I1418" s="76">
        <f t="shared" si="146"/>
        <v>92.333333333333329</v>
      </c>
    </row>
    <row r="1419" spans="1:9" s="14" customFormat="1" ht="47.25">
      <c r="A1419" s="25" t="s">
        <v>668</v>
      </c>
      <c r="B1419" s="60"/>
      <c r="C1419" s="60">
        <v>11</v>
      </c>
      <c r="D1419" s="26" t="s">
        <v>308</v>
      </c>
      <c r="E1419" s="27" t="s">
        <v>669</v>
      </c>
      <c r="F1419" s="60"/>
      <c r="G1419" s="23">
        <f t="shared" ref="G1419:H1420" si="151">SUM(G1420)</f>
        <v>2244</v>
      </c>
      <c r="H1419" s="23">
        <f t="shared" si="151"/>
        <v>2176.6799999999998</v>
      </c>
      <c r="I1419" s="76">
        <f t="shared" si="146"/>
        <v>97</v>
      </c>
    </row>
    <row r="1420" spans="1:9" s="14" customFormat="1" ht="31.5">
      <c r="A1420" s="25" t="s">
        <v>416</v>
      </c>
      <c r="B1420" s="60"/>
      <c r="C1420" s="60">
        <v>11</v>
      </c>
      <c r="D1420" s="26" t="s">
        <v>308</v>
      </c>
      <c r="E1420" s="27" t="s">
        <v>669</v>
      </c>
      <c r="F1420" s="26" t="s">
        <v>371</v>
      </c>
      <c r="G1420" s="23">
        <f t="shared" si="151"/>
        <v>2244</v>
      </c>
      <c r="H1420" s="23">
        <f t="shared" si="151"/>
        <v>2176.6799999999998</v>
      </c>
      <c r="I1420" s="76">
        <f t="shared" ref="I1420:I1482" si="152">SUM(H1420/G1420*100)</f>
        <v>97</v>
      </c>
    </row>
    <row r="1421" spans="1:9" s="14" customFormat="1" ht="31.5">
      <c r="A1421" s="35" t="s">
        <v>313</v>
      </c>
      <c r="B1421" s="60"/>
      <c r="C1421" s="60">
        <v>11</v>
      </c>
      <c r="D1421" s="26" t="s">
        <v>308</v>
      </c>
      <c r="E1421" s="27" t="s">
        <v>669</v>
      </c>
      <c r="F1421" s="60">
        <v>240</v>
      </c>
      <c r="G1421" s="23">
        <v>2244</v>
      </c>
      <c r="H1421" s="23">
        <v>2176.6799999999998</v>
      </c>
      <c r="I1421" s="76">
        <f t="shared" si="152"/>
        <v>97</v>
      </c>
    </row>
    <row r="1422" spans="1:9" s="14" customFormat="1" ht="47.25">
      <c r="A1422" s="35" t="s">
        <v>687</v>
      </c>
      <c r="B1422" s="60"/>
      <c r="C1422" s="60">
        <v>11</v>
      </c>
      <c r="D1422" s="26" t="s">
        <v>308</v>
      </c>
      <c r="E1422" s="27" t="s">
        <v>688</v>
      </c>
      <c r="F1422" s="60"/>
      <c r="G1422" s="23">
        <f t="shared" ref="G1422:H1423" si="153">SUM(G1423)</f>
        <v>4488</v>
      </c>
      <c r="H1422" s="23">
        <f t="shared" si="153"/>
        <v>4039.2</v>
      </c>
      <c r="I1422" s="76">
        <f t="shared" si="152"/>
        <v>89.999999999999986</v>
      </c>
    </row>
    <row r="1423" spans="1:9" s="14" customFormat="1" ht="31.5">
      <c r="A1423" s="25" t="s">
        <v>416</v>
      </c>
      <c r="B1423" s="60"/>
      <c r="C1423" s="60">
        <v>11</v>
      </c>
      <c r="D1423" s="26" t="s">
        <v>308</v>
      </c>
      <c r="E1423" s="27" t="s">
        <v>688</v>
      </c>
      <c r="F1423" s="26" t="s">
        <v>371</v>
      </c>
      <c r="G1423" s="23">
        <f t="shared" si="153"/>
        <v>4488</v>
      </c>
      <c r="H1423" s="23">
        <f t="shared" si="153"/>
        <v>4039.2</v>
      </c>
      <c r="I1423" s="76">
        <f t="shared" si="152"/>
        <v>89.999999999999986</v>
      </c>
    </row>
    <row r="1424" spans="1:9" s="14" customFormat="1" ht="31.5">
      <c r="A1424" s="35" t="s">
        <v>313</v>
      </c>
      <c r="B1424" s="60"/>
      <c r="C1424" s="60">
        <v>11</v>
      </c>
      <c r="D1424" s="26" t="s">
        <v>308</v>
      </c>
      <c r="E1424" s="27" t="s">
        <v>688</v>
      </c>
      <c r="F1424" s="60">
        <v>240</v>
      </c>
      <c r="G1424" s="23">
        <v>4488</v>
      </c>
      <c r="H1424" s="23">
        <v>4039.2</v>
      </c>
      <c r="I1424" s="76">
        <f t="shared" si="152"/>
        <v>89.999999999999986</v>
      </c>
    </row>
    <row r="1425" spans="1:9" s="14" customFormat="1" ht="47.25">
      <c r="A1425" s="25" t="s">
        <v>695</v>
      </c>
      <c r="B1425" s="60"/>
      <c r="C1425" s="60">
        <v>11</v>
      </c>
      <c r="D1425" s="26" t="s">
        <v>308</v>
      </c>
      <c r="E1425" s="27" t="s">
        <v>715</v>
      </c>
      <c r="F1425" s="60"/>
      <c r="G1425" s="23">
        <f t="shared" ref="G1425:H1429" si="154">SUM(G1426)</f>
        <v>396</v>
      </c>
      <c r="H1425" s="23">
        <f t="shared" si="154"/>
        <v>384.12</v>
      </c>
      <c r="I1425" s="76">
        <f t="shared" si="152"/>
        <v>97</v>
      </c>
    </row>
    <row r="1426" spans="1:9" s="14" customFormat="1" ht="31.5">
      <c r="A1426" s="25" t="s">
        <v>416</v>
      </c>
      <c r="B1426" s="60"/>
      <c r="C1426" s="60">
        <v>11</v>
      </c>
      <c r="D1426" s="26" t="s">
        <v>308</v>
      </c>
      <c r="E1426" s="27" t="s">
        <v>715</v>
      </c>
      <c r="F1426" s="26" t="s">
        <v>371</v>
      </c>
      <c r="G1426" s="23">
        <f t="shared" si="154"/>
        <v>396</v>
      </c>
      <c r="H1426" s="23">
        <f t="shared" si="154"/>
        <v>384.12</v>
      </c>
      <c r="I1426" s="76">
        <f t="shared" si="152"/>
        <v>97</v>
      </c>
    </row>
    <row r="1427" spans="1:9" s="14" customFormat="1" ht="31.5">
      <c r="A1427" s="35" t="s">
        <v>313</v>
      </c>
      <c r="B1427" s="60"/>
      <c r="C1427" s="60">
        <v>11</v>
      </c>
      <c r="D1427" s="26" t="s">
        <v>308</v>
      </c>
      <c r="E1427" s="27" t="s">
        <v>715</v>
      </c>
      <c r="F1427" s="60">
        <v>240</v>
      </c>
      <c r="G1427" s="23">
        <v>396</v>
      </c>
      <c r="H1427" s="23">
        <v>384.12</v>
      </c>
      <c r="I1427" s="76">
        <f t="shared" si="152"/>
        <v>97</v>
      </c>
    </row>
    <row r="1428" spans="1:9" s="14" customFormat="1" ht="47.25">
      <c r="A1428" s="35" t="s">
        <v>696</v>
      </c>
      <c r="B1428" s="60"/>
      <c r="C1428" s="60">
        <v>11</v>
      </c>
      <c r="D1428" s="26" t="s">
        <v>308</v>
      </c>
      <c r="E1428" s="27" t="s">
        <v>716</v>
      </c>
      <c r="F1428" s="60"/>
      <c r="G1428" s="23">
        <f t="shared" si="154"/>
        <v>792</v>
      </c>
      <c r="H1428" s="23">
        <f t="shared" si="154"/>
        <v>712.8</v>
      </c>
      <c r="I1428" s="76">
        <f t="shared" si="152"/>
        <v>89.999999999999986</v>
      </c>
    </row>
    <row r="1429" spans="1:9" s="14" customFormat="1" ht="31.5">
      <c r="A1429" s="25" t="s">
        <v>416</v>
      </c>
      <c r="B1429" s="60"/>
      <c r="C1429" s="60">
        <v>11</v>
      </c>
      <c r="D1429" s="26" t="s">
        <v>308</v>
      </c>
      <c r="E1429" s="27" t="s">
        <v>716</v>
      </c>
      <c r="F1429" s="26" t="s">
        <v>371</v>
      </c>
      <c r="G1429" s="23">
        <f t="shared" si="154"/>
        <v>792</v>
      </c>
      <c r="H1429" s="23">
        <f t="shared" si="154"/>
        <v>712.8</v>
      </c>
      <c r="I1429" s="76">
        <f t="shared" si="152"/>
        <v>89.999999999999986</v>
      </c>
    </row>
    <row r="1430" spans="1:9" s="14" customFormat="1" ht="31.5">
      <c r="A1430" s="35" t="s">
        <v>313</v>
      </c>
      <c r="B1430" s="60"/>
      <c r="C1430" s="60">
        <v>11</v>
      </c>
      <c r="D1430" s="26" t="s">
        <v>308</v>
      </c>
      <c r="E1430" s="27" t="s">
        <v>716</v>
      </c>
      <c r="F1430" s="60">
        <v>240</v>
      </c>
      <c r="G1430" s="23">
        <v>792</v>
      </c>
      <c r="H1430" s="23">
        <v>712.8</v>
      </c>
      <c r="I1430" s="76">
        <f t="shared" si="152"/>
        <v>89.999999999999986</v>
      </c>
    </row>
    <row r="1431" spans="1:9" ht="15.75">
      <c r="A1431" s="52" t="s">
        <v>397</v>
      </c>
      <c r="B1431" s="60"/>
      <c r="C1431" s="60">
        <v>11</v>
      </c>
      <c r="D1431" s="26" t="s">
        <v>347</v>
      </c>
      <c r="E1431" s="68"/>
      <c r="F1431" s="26"/>
      <c r="G1431" s="23">
        <f>SUM(G1432,G1440)</f>
        <v>3348.1000000000004</v>
      </c>
      <c r="H1431" s="23">
        <f>SUM(H1432,H1440)</f>
        <v>3347.9017700000004</v>
      </c>
      <c r="I1431" s="76">
        <f t="shared" si="152"/>
        <v>99.994079328574415</v>
      </c>
    </row>
    <row r="1432" spans="1:9" ht="31.5">
      <c r="A1432" s="25" t="s">
        <v>423</v>
      </c>
      <c r="B1432" s="60"/>
      <c r="C1432" s="60">
        <v>11</v>
      </c>
      <c r="D1432" s="26" t="s">
        <v>347</v>
      </c>
      <c r="E1432" s="26" t="s">
        <v>31</v>
      </c>
      <c r="F1432" s="60"/>
      <c r="G1432" s="23">
        <f t="shared" ref="G1432:H1434" si="155">SUM(G1433)</f>
        <v>3345.3</v>
      </c>
      <c r="H1432" s="23">
        <f t="shared" si="155"/>
        <v>3345.1160600000003</v>
      </c>
      <c r="I1432" s="76">
        <f t="shared" si="152"/>
        <v>99.994501539473291</v>
      </c>
    </row>
    <row r="1433" spans="1:9" ht="15.75">
      <c r="A1433" s="25" t="s">
        <v>3</v>
      </c>
      <c r="B1433" s="60"/>
      <c r="C1433" s="60">
        <v>11</v>
      </c>
      <c r="D1433" s="26" t="s">
        <v>347</v>
      </c>
      <c r="E1433" s="27" t="s">
        <v>36</v>
      </c>
      <c r="F1433" s="26"/>
      <c r="G1433" s="23">
        <f t="shared" si="155"/>
        <v>3345.3</v>
      </c>
      <c r="H1433" s="23">
        <f t="shared" si="155"/>
        <v>3345.1160600000003</v>
      </c>
      <c r="I1433" s="76">
        <f t="shared" si="152"/>
        <v>99.994501539473291</v>
      </c>
    </row>
    <row r="1434" spans="1:9" ht="31.5">
      <c r="A1434" s="25" t="s">
        <v>636</v>
      </c>
      <c r="B1434" s="60"/>
      <c r="C1434" s="60">
        <v>11</v>
      </c>
      <c r="D1434" s="26" t="s">
        <v>347</v>
      </c>
      <c r="E1434" s="27" t="s">
        <v>64</v>
      </c>
      <c r="F1434" s="26"/>
      <c r="G1434" s="23">
        <f t="shared" si="155"/>
        <v>3345.3</v>
      </c>
      <c r="H1434" s="23">
        <f t="shared" si="155"/>
        <v>3345.1160600000003</v>
      </c>
      <c r="I1434" s="76">
        <f t="shared" si="152"/>
        <v>99.994501539473291</v>
      </c>
    </row>
    <row r="1435" spans="1:9" ht="15.75">
      <c r="A1435" s="25" t="s">
        <v>11</v>
      </c>
      <c r="B1435" s="60"/>
      <c r="C1435" s="60">
        <v>11</v>
      </c>
      <c r="D1435" s="26" t="s">
        <v>347</v>
      </c>
      <c r="E1435" s="27" t="s">
        <v>65</v>
      </c>
      <c r="F1435" s="60"/>
      <c r="G1435" s="23">
        <f>SUM(G1436,G1438,)</f>
        <v>3345.3</v>
      </c>
      <c r="H1435" s="23">
        <f>SUM(H1436,H1438,)</f>
        <v>3345.1160600000003</v>
      </c>
      <c r="I1435" s="76">
        <f t="shared" si="152"/>
        <v>99.994501539473291</v>
      </c>
    </row>
    <row r="1436" spans="1:9" ht="63">
      <c r="A1436" s="25" t="s">
        <v>309</v>
      </c>
      <c r="B1436" s="60"/>
      <c r="C1436" s="60">
        <v>11</v>
      </c>
      <c r="D1436" s="26" t="s">
        <v>347</v>
      </c>
      <c r="E1436" s="27" t="s">
        <v>65</v>
      </c>
      <c r="F1436" s="60">
        <v>100</v>
      </c>
      <c r="G1436" s="23">
        <f>SUM(G1437)</f>
        <v>3280.3</v>
      </c>
      <c r="H1436" s="23">
        <f>SUM(H1437)</f>
        <v>3280.1369100000002</v>
      </c>
      <c r="I1436" s="76">
        <f t="shared" si="152"/>
        <v>99.99502819864037</v>
      </c>
    </row>
    <row r="1437" spans="1:9" ht="31.5">
      <c r="A1437" s="35" t="s">
        <v>310</v>
      </c>
      <c r="B1437" s="60"/>
      <c r="C1437" s="60">
        <v>11</v>
      </c>
      <c r="D1437" s="26" t="s">
        <v>347</v>
      </c>
      <c r="E1437" s="27" t="s">
        <v>65</v>
      </c>
      <c r="F1437" s="60">
        <v>120</v>
      </c>
      <c r="G1437" s="31">
        <v>3280.3</v>
      </c>
      <c r="H1437" s="31">
        <v>3280.1369100000002</v>
      </c>
      <c r="I1437" s="76">
        <f t="shared" si="152"/>
        <v>99.99502819864037</v>
      </c>
    </row>
    <row r="1438" spans="1:9" ht="31.5">
      <c r="A1438" s="25" t="s">
        <v>416</v>
      </c>
      <c r="B1438" s="60"/>
      <c r="C1438" s="60">
        <v>11</v>
      </c>
      <c r="D1438" s="26" t="s">
        <v>347</v>
      </c>
      <c r="E1438" s="27" t="s">
        <v>65</v>
      </c>
      <c r="F1438" s="60">
        <v>200</v>
      </c>
      <c r="G1438" s="23">
        <f>SUM(G1439)</f>
        <v>65</v>
      </c>
      <c r="H1438" s="23">
        <f>SUM(H1439)</f>
        <v>64.979150000000004</v>
      </c>
      <c r="I1438" s="76">
        <f t="shared" si="152"/>
        <v>99.967923076923086</v>
      </c>
    </row>
    <row r="1439" spans="1:9" ht="31.5">
      <c r="A1439" s="25" t="s">
        <v>313</v>
      </c>
      <c r="B1439" s="60"/>
      <c r="C1439" s="60">
        <v>11</v>
      </c>
      <c r="D1439" s="26" t="s">
        <v>347</v>
      </c>
      <c r="E1439" s="27" t="s">
        <v>65</v>
      </c>
      <c r="F1439" s="63">
        <v>240</v>
      </c>
      <c r="G1439" s="23">
        <v>65</v>
      </c>
      <c r="H1439" s="23">
        <v>64.979150000000004</v>
      </c>
      <c r="I1439" s="76">
        <f t="shared" si="152"/>
        <v>99.967923076923086</v>
      </c>
    </row>
    <row r="1440" spans="1:9" s="14" customFormat="1" ht="40.5" customHeight="1">
      <c r="A1440" s="25" t="s">
        <v>420</v>
      </c>
      <c r="B1440" s="60"/>
      <c r="C1440" s="60">
        <v>11</v>
      </c>
      <c r="D1440" s="26" t="s">
        <v>347</v>
      </c>
      <c r="E1440" s="27" t="s">
        <v>44</v>
      </c>
      <c r="F1440" s="43"/>
      <c r="G1440" s="23">
        <f t="shared" ref="G1440:H1444" si="156">SUM(G1441)</f>
        <v>2.8</v>
      </c>
      <c r="H1440" s="23">
        <f t="shared" si="156"/>
        <v>2.7857099999999999</v>
      </c>
      <c r="I1440" s="76">
        <f t="shared" si="152"/>
        <v>99.489642857142854</v>
      </c>
    </row>
    <row r="1441" spans="1:10" s="14" customFormat="1" ht="47.25">
      <c r="A1441" s="25" t="s">
        <v>440</v>
      </c>
      <c r="B1441" s="60"/>
      <c r="C1441" s="60">
        <v>11</v>
      </c>
      <c r="D1441" s="26" t="s">
        <v>347</v>
      </c>
      <c r="E1441" s="27" t="s">
        <v>47</v>
      </c>
      <c r="F1441" s="26"/>
      <c r="G1441" s="23">
        <f t="shared" si="156"/>
        <v>2.8</v>
      </c>
      <c r="H1441" s="23">
        <f t="shared" si="156"/>
        <v>2.7857099999999999</v>
      </c>
      <c r="I1441" s="76">
        <f t="shared" si="152"/>
        <v>99.489642857142854</v>
      </c>
    </row>
    <row r="1442" spans="1:10" s="14" customFormat="1" ht="47.25">
      <c r="A1442" s="25" t="s">
        <v>240</v>
      </c>
      <c r="B1442" s="60"/>
      <c r="C1442" s="60">
        <v>11</v>
      </c>
      <c r="D1442" s="26" t="s">
        <v>347</v>
      </c>
      <c r="E1442" s="27" t="s">
        <v>107</v>
      </c>
      <c r="F1442" s="26"/>
      <c r="G1442" s="23">
        <f t="shared" si="156"/>
        <v>2.8</v>
      </c>
      <c r="H1442" s="23">
        <f t="shared" si="156"/>
        <v>2.7857099999999999</v>
      </c>
      <c r="I1442" s="76">
        <f t="shared" si="152"/>
        <v>99.489642857142854</v>
      </c>
    </row>
    <row r="1443" spans="1:10" s="14" customFormat="1" ht="31.5">
      <c r="A1443" s="25" t="s">
        <v>239</v>
      </c>
      <c r="B1443" s="60"/>
      <c r="C1443" s="60">
        <v>11</v>
      </c>
      <c r="D1443" s="26" t="s">
        <v>347</v>
      </c>
      <c r="E1443" s="27" t="s">
        <v>293</v>
      </c>
      <c r="F1443" s="63"/>
      <c r="G1443" s="23">
        <f t="shared" si="156"/>
        <v>2.8</v>
      </c>
      <c r="H1443" s="23">
        <f t="shared" si="156"/>
        <v>2.7857099999999999</v>
      </c>
      <c r="I1443" s="76">
        <f t="shared" si="152"/>
        <v>99.489642857142854</v>
      </c>
    </row>
    <row r="1444" spans="1:10" s="14" customFormat="1" ht="31.5">
      <c r="A1444" s="25" t="s">
        <v>416</v>
      </c>
      <c r="B1444" s="60"/>
      <c r="C1444" s="60">
        <v>11</v>
      </c>
      <c r="D1444" s="26" t="s">
        <v>347</v>
      </c>
      <c r="E1444" s="27" t="s">
        <v>293</v>
      </c>
      <c r="F1444" s="60">
        <v>200</v>
      </c>
      <c r="G1444" s="23">
        <f t="shared" si="156"/>
        <v>2.8</v>
      </c>
      <c r="H1444" s="23">
        <f t="shared" si="156"/>
        <v>2.7857099999999999</v>
      </c>
      <c r="I1444" s="76">
        <f t="shared" si="152"/>
        <v>99.489642857142854</v>
      </c>
    </row>
    <row r="1445" spans="1:10" s="14" customFormat="1" ht="31.5">
      <c r="A1445" s="25" t="s">
        <v>313</v>
      </c>
      <c r="B1445" s="60"/>
      <c r="C1445" s="60">
        <v>11</v>
      </c>
      <c r="D1445" s="26" t="s">
        <v>347</v>
      </c>
      <c r="E1445" s="27" t="s">
        <v>293</v>
      </c>
      <c r="F1445" s="60">
        <v>240</v>
      </c>
      <c r="G1445" s="23">
        <v>2.8</v>
      </c>
      <c r="H1445" s="23">
        <v>2.7857099999999999</v>
      </c>
      <c r="I1445" s="76">
        <f t="shared" si="152"/>
        <v>99.489642857142854</v>
      </c>
    </row>
    <row r="1446" spans="1:10" ht="12" customHeight="1">
      <c r="A1446" s="29"/>
      <c r="B1446" s="60"/>
      <c r="C1446" s="60"/>
      <c r="D1446" s="60"/>
      <c r="E1446" s="60"/>
      <c r="F1446" s="60"/>
      <c r="G1446" s="23"/>
      <c r="H1446" s="23"/>
      <c r="I1446" s="76"/>
    </row>
    <row r="1447" spans="1:10" ht="15.75">
      <c r="A1447" s="21" t="s">
        <v>398</v>
      </c>
      <c r="B1447" s="58" t="s">
        <v>399</v>
      </c>
      <c r="C1447" s="72"/>
      <c r="D1447" s="72"/>
      <c r="E1447" s="72"/>
      <c r="F1447" s="72"/>
      <c r="G1447" s="22">
        <f>SUM(G1449)</f>
        <v>18620.079999999994</v>
      </c>
      <c r="H1447" s="22">
        <f>SUM(H1449)</f>
        <v>18619.7</v>
      </c>
      <c r="I1447" s="71">
        <f t="shared" si="152"/>
        <v>99.997959192441741</v>
      </c>
    </row>
    <row r="1448" spans="1:10" ht="12" customHeight="1">
      <c r="A1448" s="21"/>
      <c r="B1448" s="60"/>
      <c r="C1448" s="43"/>
      <c r="D1448" s="43"/>
      <c r="E1448" s="43"/>
      <c r="F1448" s="43"/>
      <c r="G1448" s="23"/>
      <c r="H1448" s="23"/>
      <c r="I1448" s="76"/>
    </row>
    <row r="1449" spans="1:10" ht="15.75">
      <c r="A1449" s="24" t="s">
        <v>305</v>
      </c>
      <c r="B1449" s="62"/>
      <c r="C1449" s="62" t="s">
        <v>306</v>
      </c>
      <c r="D1449" s="60"/>
      <c r="E1449" s="63"/>
      <c r="F1449" s="63"/>
      <c r="G1449" s="23">
        <f>SUM(G1450)</f>
        <v>18620.079999999994</v>
      </c>
      <c r="H1449" s="23">
        <f>SUM(H1450)</f>
        <v>18619.7</v>
      </c>
      <c r="I1449" s="76">
        <f t="shared" si="152"/>
        <v>99.997959192441741</v>
      </c>
    </row>
    <row r="1450" spans="1:10" ht="48.75" customHeight="1">
      <c r="A1450" s="25" t="s">
        <v>400</v>
      </c>
      <c r="B1450" s="60"/>
      <c r="C1450" s="60" t="s">
        <v>306</v>
      </c>
      <c r="D1450" s="60" t="s">
        <v>352</v>
      </c>
      <c r="E1450" s="60"/>
      <c r="F1450" s="60"/>
      <c r="G1450" s="36">
        <f>SUM(G1451)</f>
        <v>18620.079999999994</v>
      </c>
      <c r="H1450" s="36">
        <f>SUM(H1451)</f>
        <v>18619.7</v>
      </c>
      <c r="I1450" s="76">
        <f t="shared" si="152"/>
        <v>99.997959192441741</v>
      </c>
      <c r="J1450" s="10"/>
    </row>
    <row r="1451" spans="1:10" ht="31.5">
      <c r="A1451" s="25" t="s">
        <v>420</v>
      </c>
      <c r="B1451" s="60"/>
      <c r="C1451" s="60" t="s">
        <v>306</v>
      </c>
      <c r="D1451" s="60" t="s">
        <v>352</v>
      </c>
      <c r="E1451" s="26" t="s">
        <v>44</v>
      </c>
      <c r="F1451" s="60"/>
      <c r="G1451" s="31">
        <f>SUM(G1452,G1461)</f>
        <v>18620.079999999994</v>
      </c>
      <c r="H1451" s="31">
        <f>SUM(H1452,H1461)</f>
        <v>18619.7</v>
      </c>
      <c r="I1451" s="76">
        <f t="shared" si="152"/>
        <v>99.997959192441741</v>
      </c>
    </row>
    <row r="1452" spans="1:10" ht="31.5">
      <c r="A1452" s="25" t="s">
        <v>421</v>
      </c>
      <c r="B1452" s="60"/>
      <c r="C1452" s="60" t="s">
        <v>306</v>
      </c>
      <c r="D1452" s="60" t="s">
        <v>352</v>
      </c>
      <c r="E1452" s="27" t="s">
        <v>45</v>
      </c>
      <c r="F1452" s="60"/>
      <c r="G1452" s="31">
        <f>SUM(G1453)</f>
        <v>18595.479999999996</v>
      </c>
      <c r="H1452" s="31">
        <f>SUM(H1453)</f>
        <v>18595.14</v>
      </c>
      <c r="I1452" s="76">
        <f t="shared" si="152"/>
        <v>99.998171598689595</v>
      </c>
    </row>
    <row r="1453" spans="1:10" ht="50.25" customHeight="1">
      <c r="A1453" s="25" t="s">
        <v>103</v>
      </c>
      <c r="B1453" s="60"/>
      <c r="C1453" s="60" t="s">
        <v>306</v>
      </c>
      <c r="D1453" s="60" t="s">
        <v>352</v>
      </c>
      <c r="E1453" s="27" t="s">
        <v>101</v>
      </c>
      <c r="F1453" s="60"/>
      <c r="G1453" s="31">
        <f>SUM(G1454)</f>
        <v>18595.479999999996</v>
      </c>
      <c r="H1453" s="31">
        <f>SUM(H1454)</f>
        <v>18595.14</v>
      </c>
      <c r="I1453" s="76">
        <f t="shared" si="152"/>
        <v>99.998171598689595</v>
      </c>
    </row>
    <row r="1454" spans="1:10" ht="15.75">
      <c r="A1454" s="25" t="s">
        <v>11</v>
      </c>
      <c r="B1454" s="60"/>
      <c r="C1454" s="60" t="s">
        <v>306</v>
      </c>
      <c r="D1454" s="60" t="s">
        <v>352</v>
      </c>
      <c r="E1454" s="27" t="s">
        <v>102</v>
      </c>
      <c r="F1454" s="63"/>
      <c r="G1454" s="31">
        <f>SUM(G1455,G1457,G1459)</f>
        <v>18595.479999999996</v>
      </c>
      <c r="H1454" s="31">
        <f>SUM(H1455,H1457,H1459)</f>
        <v>18595.14</v>
      </c>
      <c r="I1454" s="76">
        <f t="shared" si="152"/>
        <v>99.998171598689595</v>
      </c>
    </row>
    <row r="1455" spans="1:10" ht="63">
      <c r="A1455" s="25" t="s">
        <v>309</v>
      </c>
      <c r="B1455" s="60"/>
      <c r="C1455" s="60" t="s">
        <v>306</v>
      </c>
      <c r="D1455" s="60" t="s">
        <v>352</v>
      </c>
      <c r="E1455" s="27" t="s">
        <v>102</v>
      </c>
      <c r="F1455" s="60">
        <v>100</v>
      </c>
      <c r="G1455" s="31">
        <f>SUM(G1456)</f>
        <v>15127.3</v>
      </c>
      <c r="H1455" s="31">
        <f>SUM(H1456)</f>
        <v>15126.98</v>
      </c>
      <c r="I1455" s="76">
        <f t="shared" si="152"/>
        <v>99.997884619198402</v>
      </c>
    </row>
    <row r="1456" spans="1:10" ht="31.5">
      <c r="A1456" s="25" t="s">
        <v>310</v>
      </c>
      <c r="B1456" s="60"/>
      <c r="C1456" s="60" t="s">
        <v>306</v>
      </c>
      <c r="D1456" s="60" t="s">
        <v>352</v>
      </c>
      <c r="E1456" s="27" t="s">
        <v>102</v>
      </c>
      <c r="F1456" s="60">
        <v>120</v>
      </c>
      <c r="G1456" s="36">
        <v>15127.3</v>
      </c>
      <c r="H1456" s="36">
        <v>15126.98</v>
      </c>
      <c r="I1456" s="76">
        <f t="shared" si="152"/>
        <v>99.997884619198402</v>
      </c>
    </row>
    <row r="1457" spans="1:10" ht="31.5">
      <c r="A1457" s="25" t="s">
        <v>416</v>
      </c>
      <c r="B1457" s="60"/>
      <c r="C1457" s="60" t="s">
        <v>306</v>
      </c>
      <c r="D1457" s="60" t="s">
        <v>352</v>
      </c>
      <c r="E1457" s="27" t="s">
        <v>102</v>
      </c>
      <c r="F1457" s="60">
        <v>200</v>
      </c>
      <c r="G1457" s="31">
        <f>SUM(G1458)</f>
        <v>3468.08</v>
      </c>
      <c r="H1457" s="31">
        <f>SUM(H1458)</f>
        <v>3468.07</v>
      </c>
      <c r="I1457" s="76">
        <f t="shared" si="152"/>
        <v>99.999711656017169</v>
      </c>
    </row>
    <row r="1458" spans="1:10" ht="31.5">
      <c r="A1458" s="25" t="s">
        <v>313</v>
      </c>
      <c r="B1458" s="60"/>
      <c r="C1458" s="60" t="s">
        <v>306</v>
      </c>
      <c r="D1458" s="60" t="s">
        <v>352</v>
      </c>
      <c r="E1458" s="27" t="s">
        <v>102</v>
      </c>
      <c r="F1458" s="60">
        <v>240</v>
      </c>
      <c r="G1458" s="36">
        <v>3468.08</v>
      </c>
      <c r="H1458" s="36">
        <v>3468.07</v>
      </c>
      <c r="I1458" s="76">
        <f t="shared" si="152"/>
        <v>99.999711656017169</v>
      </c>
    </row>
    <row r="1459" spans="1:10" ht="15.75">
      <c r="A1459" s="25" t="s">
        <v>314</v>
      </c>
      <c r="B1459" s="60"/>
      <c r="C1459" s="60" t="s">
        <v>306</v>
      </c>
      <c r="D1459" s="60" t="s">
        <v>352</v>
      </c>
      <c r="E1459" s="27" t="s">
        <v>102</v>
      </c>
      <c r="F1459" s="60">
        <v>800</v>
      </c>
      <c r="G1459" s="31">
        <f>SUM(G1460)</f>
        <v>0.1</v>
      </c>
      <c r="H1459" s="31">
        <f>SUM(H1460)</f>
        <v>0.09</v>
      </c>
      <c r="I1459" s="76">
        <f t="shared" si="152"/>
        <v>89.999999999999986</v>
      </c>
    </row>
    <row r="1460" spans="1:10" ht="15.75">
      <c r="A1460" s="25" t="s">
        <v>315</v>
      </c>
      <c r="B1460" s="60"/>
      <c r="C1460" s="60" t="s">
        <v>306</v>
      </c>
      <c r="D1460" s="60" t="s">
        <v>352</v>
      </c>
      <c r="E1460" s="27" t="s">
        <v>102</v>
      </c>
      <c r="F1460" s="60">
        <v>850</v>
      </c>
      <c r="G1460" s="36">
        <v>0.1</v>
      </c>
      <c r="H1460" s="36">
        <v>0.09</v>
      </c>
      <c r="I1460" s="76">
        <f t="shared" si="152"/>
        <v>89.999999999999986</v>
      </c>
    </row>
    <row r="1461" spans="1:10" ht="47.25">
      <c r="A1461" s="25" t="s">
        <v>440</v>
      </c>
      <c r="B1461" s="60"/>
      <c r="C1461" s="60" t="s">
        <v>306</v>
      </c>
      <c r="D1461" s="60" t="s">
        <v>352</v>
      </c>
      <c r="E1461" s="27" t="s">
        <v>47</v>
      </c>
      <c r="F1461" s="26"/>
      <c r="G1461" s="23">
        <f t="shared" ref="G1461:H1464" si="157">SUM(G1462)</f>
        <v>24.6</v>
      </c>
      <c r="H1461" s="23">
        <f t="shared" si="157"/>
        <v>24.56</v>
      </c>
      <c r="I1461" s="76">
        <f t="shared" si="152"/>
        <v>99.837398373983731</v>
      </c>
    </row>
    <row r="1462" spans="1:10" ht="47.25">
      <c r="A1462" s="25" t="s">
        <v>240</v>
      </c>
      <c r="B1462" s="60"/>
      <c r="C1462" s="60" t="s">
        <v>306</v>
      </c>
      <c r="D1462" s="60" t="s">
        <v>352</v>
      </c>
      <c r="E1462" s="27" t="s">
        <v>107</v>
      </c>
      <c r="F1462" s="26"/>
      <c r="G1462" s="23">
        <f t="shared" si="157"/>
        <v>24.6</v>
      </c>
      <c r="H1462" s="23">
        <f t="shared" si="157"/>
        <v>24.56</v>
      </c>
      <c r="I1462" s="76">
        <f t="shared" si="152"/>
        <v>99.837398373983731</v>
      </c>
    </row>
    <row r="1463" spans="1:10" ht="31.5">
      <c r="A1463" s="25" t="s">
        <v>239</v>
      </c>
      <c r="B1463" s="60"/>
      <c r="C1463" s="60" t="s">
        <v>306</v>
      </c>
      <c r="D1463" s="60" t="s">
        <v>352</v>
      </c>
      <c r="E1463" s="27" t="s">
        <v>293</v>
      </c>
      <c r="F1463" s="63"/>
      <c r="G1463" s="23">
        <f t="shared" si="157"/>
        <v>24.6</v>
      </c>
      <c r="H1463" s="23">
        <f t="shared" si="157"/>
        <v>24.56</v>
      </c>
      <c r="I1463" s="76">
        <f t="shared" si="152"/>
        <v>99.837398373983731</v>
      </c>
    </row>
    <row r="1464" spans="1:10" ht="31.5">
      <c r="A1464" s="25" t="s">
        <v>416</v>
      </c>
      <c r="B1464" s="60"/>
      <c r="C1464" s="60" t="s">
        <v>306</v>
      </c>
      <c r="D1464" s="60" t="s">
        <v>352</v>
      </c>
      <c r="E1464" s="27" t="s">
        <v>293</v>
      </c>
      <c r="F1464" s="60">
        <v>200</v>
      </c>
      <c r="G1464" s="23">
        <f t="shared" si="157"/>
        <v>24.6</v>
      </c>
      <c r="H1464" s="23">
        <f t="shared" si="157"/>
        <v>24.56</v>
      </c>
      <c r="I1464" s="76">
        <f t="shared" si="152"/>
        <v>99.837398373983731</v>
      </c>
    </row>
    <row r="1465" spans="1:10" ht="31.5">
      <c r="A1465" s="25" t="s">
        <v>313</v>
      </c>
      <c r="B1465" s="60"/>
      <c r="C1465" s="60" t="s">
        <v>306</v>
      </c>
      <c r="D1465" s="60" t="s">
        <v>352</v>
      </c>
      <c r="E1465" s="27" t="s">
        <v>293</v>
      </c>
      <c r="F1465" s="60">
        <v>240</v>
      </c>
      <c r="G1465" s="23">
        <v>24.6</v>
      </c>
      <c r="H1465" s="23">
        <v>24.56</v>
      </c>
      <c r="I1465" s="76">
        <f t="shared" si="152"/>
        <v>99.837398373983731</v>
      </c>
    </row>
    <row r="1466" spans="1:10" ht="15.75">
      <c r="A1466" s="25"/>
      <c r="B1466" s="60"/>
      <c r="C1466" s="60"/>
      <c r="D1466" s="60"/>
      <c r="E1466" s="63"/>
      <c r="F1466" s="60"/>
      <c r="G1466" s="23"/>
      <c r="H1466" s="23"/>
      <c r="I1466" s="76"/>
    </row>
    <row r="1467" spans="1:10" ht="15.75">
      <c r="A1467" s="53" t="s">
        <v>401</v>
      </c>
      <c r="B1467" s="58" t="s">
        <v>402</v>
      </c>
      <c r="C1467" s="58"/>
      <c r="D1467" s="58"/>
      <c r="E1467" s="58"/>
      <c r="F1467" s="58"/>
      <c r="G1467" s="54">
        <f>SUM(G1469,G1477)</f>
        <v>4633.9399999999996</v>
      </c>
      <c r="H1467" s="54">
        <f>SUM(H1469,H1477)</f>
        <v>4633.9299999999994</v>
      </c>
      <c r="I1467" s="71">
        <f t="shared" si="152"/>
        <v>99.999784200917574</v>
      </c>
    </row>
    <row r="1468" spans="1:10" ht="15.75">
      <c r="A1468" s="53" t="s">
        <v>403</v>
      </c>
      <c r="B1468" s="60"/>
      <c r="C1468" s="60"/>
      <c r="D1468" s="60"/>
      <c r="E1468" s="60"/>
      <c r="F1468" s="60"/>
      <c r="G1468" s="31"/>
      <c r="H1468" s="31"/>
      <c r="I1468" s="76"/>
    </row>
    <row r="1469" spans="1:10" ht="15.75">
      <c r="A1469" s="24" t="s">
        <v>305</v>
      </c>
      <c r="B1469" s="62"/>
      <c r="C1469" s="62" t="s">
        <v>306</v>
      </c>
      <c r="D1469" s="60"/>
      <c r="E1469" s="63"/>
      <c r="F1469" s="63"/>
      <c r="G1469" s="23">
        <f>SUM(G1470,)</f>
        <v>4475.4799999999996</v>
      </c>
      <c r="H1469" s="23">
        <f>SUM(H1470,)</f>
        <v>4475.4799999999996</v>
      </c>
      <c r="I1469" s="76">
        <f t="shared" si="152"/>
        <v>100</v>
      </c>
    </row>
    <row r="1470" spans="1:10" ht="48.75" customHeight="1">
      <c r="A1470" s="25" t="s">
        <v>400</v>
      </c>
      <c r="B1470" s="60"/>
      <c r="C1470" s="60" t="s">
        <v>306</v>
      </c>
      <c r="D1470" s="60" t="s">
        <v>352</v>
      </c>
      <c r="E1470" s="60"/>
      <c r="F1470" s="60"/>
      <c r="G1470" s="36">
        <f>SUM(G1471)</f>
        <v>4475.4799999999996</v>
      </c>
      <c r="H1470" s="36">
        <f>SUM(H1471)</f>
        <v>4475.4799999999996</v>
      </c>
      <c r="I1470" s="76">
        <f t="shared" si="152"/>
        <v>100</v>
      </c>
      <c r="J1470" s="10"/>
    </row>
    <row r="1471" spans="1:10" ht="31.5">
      <c r="A1471" s="25" t="s">
        <v>138</v>
      </c>
      <c r="B1471" s="60"/>
      <c r="C1471" s="60" t="s">
        <v>306</v>
      </c>
      <c r="D1471" s="60" t="s">
        <v>352</v>
      </c>
      <c r="E1471" s="26" t="s">
        <v>139</v>
      </c>
      <c r="F1471" s="63"/>
      <c r="G1471" s="31">
        <f>SUM(G1472)</f>
        <v>4475.4799999999996</v>
      </c>
      <c r="H1471" s="31">
        <f>SUM(H1472)</f>
        <v>4475.4799999999996</v>
      </c>
      <c r="I1471" s="76">
        <f t="shared" si="152"/>
        <v>100</v>
      </c>
    </row>
    <row r="1472" spans="1:10" ht="15.75">
      <c r="A1472" s="29" t="s">
        <v>380</v>
      </c>
      <c r="B1472" s="60"/>
      <c r="C1472" s="60" t="s">
        <v>306</v>
      </c>
      <c r="D1472" s="60" t="s">
        <v>352</v>
      </c>
      <c r="E1472" s="26" t="s">
        <v>381</v>
      </c>
      <c r="F1472" s="63"/>
      <c r="G1472" s="31">
        <f>SUM(G1473,G1475)</f>
        <v>4475.4799999999996</v>
      </c>
      <c r="H1472" s="31">
        <f>SUM(H1473,H1475)</f>
        <v>4475.4799999999996</v>
      </c>
      <c r="I1472" s="76">
        <f t="shared" si="152"/>
        <v>100</v>
      </c>
    </row>
    <row r="1473" spans="1:9" ht="63">
      <c r="A1473" s="25" t="s">
        <v>309</v>
      </c>
      <c r="B1473" s="60"/>
      <c r="C1473" s="60" t="s">
        <v>306</v>
      </c>
      <c r="D1473" s="60" t="s">
        <v>352</v>
      </c>
      <c r="E1473" s="26" t="s">
        <v>381</v>
      </c>
      <c r="F1473" s="60">
        <v>100</v>
      </c>
      <c r="G1473" s="31">
        <f>SUM(G1474)</f>
        <v>4358.6499999999996</v>
      </c>
      <c r="H1473" s="31">
        <f>SUM(H1474)</f>
        <v>4358.6499999999996</v>
      </c>
      <c r="I1473" s="76">
        <f t="shared" si="152"/>
        <v>100</v>
      </c>
    </row>
    <row r="1474" spans="1:9" ht="31.5">
      <c r="A1474" s="25" t="s">
        <v>310</v>
      </c>
      <c r="B1474" s="60"/>
      <c r="C1474" s="60" t="s">
        <v>306</v>
      </c>
      <c r="D1474" s="60" t="s">
        <v>352</v>
      </c>
      <c r="E1474" s="26" t="s">
        <v>381</v>
      </c>
      <c r="F1474" s="60">
        <v>120</v>
      </c>
      <c r="G1474" s="36">
        <v>4358.6499999999996</v>
      </c>
      <c r="H1474" s="36">
        <v>4358.6499999999996</v>
      </c>
      <c r="I1474" s="76">
        <f t="shared" si="152"/>
        <v>100</v>
      </c>
    </row>
    <row r="1475" spans="1:9" ht="31.5">
      <c r="A1475" s="25" t="s">
        <v>416</v>
      </c>
      <c r="B1475" s="60"/>
      <c r="C1475" s="60" t="s">
        <v>306</v>
      </c>
      <c r="D1475" s="60" t="s">
        <v>352</v>
      </c>
      <c r="E1475" s="26" t="s">
        <v>381</v>
      </c>
      <c r="F1475" s="60">
        <v>200</v>
      </c>
      <c r="G1475" s="31">
        <f>SUM(G1476)</f>
        <v>116.83</v>
      </c>
      <c r="H1475" s="31">
        <f>SUM(H1476)</f>
        <v>116.83</v>
      </c>
      <c r="I1475" s="76">
        <f t="shared" si="152"/>
        <v>100</v>
      </c>
    </row>
    <row r="1476" spans="1:9" ht="31.5">
      <c r="A1476" s="25" t="s">
        <v>313</v>
      </c>
      <c r="B1476" s="60"/>
      <c r="C1476" s="60" t="s">
        <v>306</v>
      </c>
      <c r="D1476" s="60" t="s">
        <v>352</v>
      </c>
      <c r="E1476" s="26" t="s">
        <v>381</v>
      </c>
      <c r="F1476" s="60">
        <v>240</v>
      </c>
      <c r="G1476" s="36">
        <v>116.83</v>
      </c>
      <c r="H1476" s="36">
        <v>116.83</v>
      </c>
      <c r="I1476" s="76">
        <f t="shared" si="152"/>
        <v>100</v>
      </c>
    </row>
    <row r="1477" spans="1:9" s="9" customFormat="1" ht="15.75">
      <c r="A1477" s="25" t="s">
        <v>364</v>
      </c>
      <c r="B1477" s="60"/>
      <c r="C1477" s="60">
        <v>10</v>
      </c>
      <c r="D1477" s="60"/>
      <c r="E1477" s="63"/>
      <c r="F1477" s="26"/>
      <c r="G1477" s="23">
        <f t="shared" ref="G1477:H1481" si="158">SUM(G1478)</f>
        <v>158.46</v>
      </c>
      <c r="H1477" s="23">
        <f t="shared" si="158"/>
        <v>158.44999999999999</v>
      </c>
      <c r="I1477" s="76">
        <f t="shared" si="152"/>
        <v>99.993689259119009</v>
      </c>
    </row>
    <row r="1478" spans="1:9" ht="15.75">
      <c r="A1478" s="25" t="s">
        <v>365</v>
      </c>
      <c r="B1478" s="60"/>
      <c r="C1478" s="60">
        <v>10</v>
      </c>
      <c r="D1478" s="26" t="s">
        <v>306</v>
      </c>
      <c r="E1478" s="63"/>
      <c r="F1478" s="26"/>
      <c r="G1478" s="23">
        <f t="shared" si="158"/>
        <v>158.46</v>
      </c>
      <c r="H1478" s="23">
        <f t="shared" si="158"/>
        <v>158.44999999999999</v>
      </c>
      <c r="I1478" s="76">
        <f t="shared" si="152"/>
        <v>99.993689259119009</v>
      </c>
    </row>
    <row r="1479" spans="1:9" ht="43.5" customHeight="1">
      <c r="A1479" s="32" t="s">
        <v>324</v>
      </c>
      <c r="B1479" s="60"/>
      <c r="C1479" s="60">
        <v>10</v>
      </c>
      <c r="D1479" s="60" t="s">
        <v>306</v>
      </c>
      <c r="E1479" s="26" t="s">
        <v>325</v>
      </c>
      <c r="F1479" s="60"/>
      <c r="G1479" s="23">
        <f t="shared" si="158"/>
        <v>158.46</v>
      </c>
      <c r="H1479" s="23">
        <f t="shared" si="158"/>
        <v>158.44999999999999</v>
      </c>
      <c r="I1479" s="76">
        <f t="shared" si="152"/>
        <v>99.993689259119009</v>
      </c>
    </row>
    <row r="1480" spans="1:9" ht="31.5">
      <c r="A1480" s="25" t="s">
        <v>243</v>
      </c>
      <c r="B1480" s="60"/>
      <c r="C1480" s="60">
        <v>10</v>
      </c>
      <c r="D1480" s="60" t="s">
        <v>306</v>
      </c>
      <c r="E1480" s="26" t="s">
        <v>404</v>
      </c>
      <c r="F1480" s="60"/>
      <c r="G1480" s="23">
        <f t="shared" si="158"/>
        <v>158.46</v>
      </c>
      <c r="H1480" s="23">
        <f t="shared" si="158"/>
        <v>158.44999999999999</v>
      </c>
      <c r="I1480" s="76">
        <f t="shared" si="152"/>
        <v>99.993689259119009</v>
      </c>
    </row>
    <row r="1481" spans="1:9" ht="15.75">
      <c r="A1481" s="32" t="s">
        <v>366</v>
      </c>
      <c r="B1481" s="60"/>
      <c r="C1481" s="60">
        <v>10</v>
      </c>
      <c r="D1481" s="60" t="s">
        <v>306</v>
      </c>
      <c r="E1481" s="26" t="s">
        <v>404</v>
      </c>
      <c r="F1481" s="60">
        <v>300</v>
      </c>
      <c r="G1481" s="23">
        <f t="shared" si="158"/>
        <v>158.46</v>
      </c>
      <c r="H1481" s="23">
        <f t="shared" si="158"/>
        <v>158.44999999999999</v>
      </c>
      <c r="I1481" s="76">
        <f t="shared" si="152"/>
        <v>99.993689259119009</v>
      </c>
    </row>
    <row r="1482" spans="1:9" ht="31.5">
      <c r="A1482" s="25" t="s">
        <v>368</v>
      </c>
      <c r="B1482" s="60"/>
      <c r="C1482" s="60">
        <v>10</v>
      </c>
      <c r="D1482" s="60" t="s">
        <v>306</v>
      </c>
      <c r="E1482" s="26" t="s">
        <v>404</v>
      </c>
      <c r="F1482" s="60">
        <v>321</v>
      </c>
      <c r="G1482" s="36">
        <v>158.46</v>
      </c>
      <c r="H1482" s="36">
        <v>158.44999999999999</v>
      </c>
      <c r="I1482" s="76">
        <f t="shared" si="152"/>
        <v>99.993689259119009</v>
      </c>
    </row>
    <row r="1483" spans="1:9" ht="18" customHeight="1">
      <c r="A1483" s="25"/>
      <c r="B1483" s="60"/>
      <c r="C1483" s="60"/>
      <c r="D1483" s="60"/>
      <c r="E1483" s="63"/>
      <c r="F1483" s="60"/>
      <c r="G1483" s="31"/>
      <c r="H1483" s="31"/>
      <c r="I1483" s="71"/>
    </row>
    <row r="1484" spans="1:9" ht="20.25" customHeight="1">
      <c r="A1484" s="53" t="s">
        <v>405</v>
      </c>
      <c r="B1484" s="58" t="s">
        <v>406</v>
      </c>
      <c r="C1484" s="58"/>
      <c r="D1484" s="58"/>
      <c r="E1484" s="67"/>
      <c r="F1484" s="58"/>
      <c r="G1484" s="54">
        <f>SUM(G1486)</f>
        <v>2457.8000000000002</v>
      </c>
      <c r="H1484" s="54">
        <f>SUM(H1486)</f>
        <v>2341.98</v>
      </c>
      <c r="I1484" s="71">
        <f t="shared" ref="I1484:I1497" si="159">SUM(H1484/G1484*100)</f>
        <v>95.287655626983465</v>
      </c>
    </row>
    <row r="1485" spans="1:9" ht="17.25" customHeight="1">
      <c r="A1485" s="25"/>
      <c r="B1485" s="60"/>
      <c r="C1485" s="60"/>
      <c r="D1485" s="60"/>
      <c r="E1485" s="63"/>
      <c r="F1485" s="60"/>
      <c r="G1485" s="31"/>
      <c r="H1485" s="31"/>
      <c r="I1485" s="71"/>
    </row>
    <row r="1486" spans="1:9" ht="15.75">
      <c r="A1486" s="24" t="s">
        <v>305</v>
      </c>
      <c r="B1486" s="62"/>
      <c r="C1486" s="62" t="s">
        <v>306</v>
      </c>
      <c r="D1486" s="60"/>
      <c r="E1486" s="63"/>
      <c r="F1486" s="63"/>
      <c r="G1486" s="23">
        <f>SUM(G1487)</f>
        <v>2457.8000000000002</v>
      </c>
      <c r="H1486" s="23">
        <f>SUM(H1487)</f>
        <v>2341.98</v>
      </c>
      <c r="I1486" s="76">
        <f t="shared" si="159"/>
        <v>95.287655626983465</v>
      </c>
    </row>
    <row r="1487" spans="1:9" ht="15.75">
      <c r="A1487" s="25" t="s">
        <v>407</v>
      </c>
      <c r="B1487" s="60"/>
      <c r="C1487" s="60" t="s">
        <v>306</v>
      </c>
      <c r="D1487" s="60" t="s">
        <v>356</v>
      </c>
      <c r="E1487" s="60"/>
      <c r="F1487" s="60"/>
      <c r="G1487" s="23">
        <f>SUM(G1488,G1492)</f>
        <v>2457.8000000000002</v>
      </c>
      <c r="H1487" s="23">
        <f>SUM(H1488,H1492)</f>
        <v>2341.98</v>
      </c>
      <c r="I1487" s="76">
        <f t="shared" si="159"/>
        <v>95.287655626983465</v>
      </c>
    </row>
    <row r="1488" spans="1:9" ht="31.5">
      <c r="A1488" s="25" t="s">
        <v>138</v>
      </c>
      <c r="B1488" s="60"/>
      <c r="C1488" s="60" t="s">
        <v>306</v>
      </c>
      <c r="D1488" s="60" t="s">
        <v>356</v>
      </c>
      <c r="E1488" s="26" t="s">
        <v>139</v>
      </c>
      <c r="F1488" s="63"/>
      <c r="G1488" s="23">
        <f t="shared" ref="G1488:H1490" si="160">SUM(G1489)</f>
        <v>1982.9</v>
      </c>
      <c r="H1488" s="23">
        <f t="shared" si="160"/>
        <v>1867.08</v>
      </c>
      <c r="I1488" s="76">
        <f t="shared" si="159"/>
        <v>94.159059962680914</v>
      </c>
    </row>
    <row r="1489" spans="1:9" ht="15.75">
      <c r="A1489" s="25" t="s">
        <v>408</v>
      </c>
      <c r="B1489" s="60"/>
      <c r="C1489" s="60" t="s">
        <v>306</v>
      </c>
      <c r="D1489" s="60" t="s">
        <v>356</v>
      </c>
      <c r="E1489" s="26" t="s">
        <v>409</v>
      </c>
      <c r="F1489" s="60"/>
      <c r="G1489" s="23">
        <f t="shared" si="160"/>
        <v>1982.9</v>
      </c>
      <c r="H1489" s="23">
        <f t="shared" si="160"/>
        <v>1867.08</v>
      </c>
      <c r="I1489" s="76">
        <f t="shared" si="159"/>
        <v>94.159059962680914</v>
      </c>
    </row>
    <row r="1490" spans="1:9" ht="62.25" customHeight="1">
      <c r="A1490" s="35" t="s">
        <v>309</v>
      </c>
      <c r="B1490" s="65"/>
      <c r="C1490" s="65" t="s">
        <v>306</v>
      </c>
      <c r="D1490" s="65" t="s">
        <v>356</v>
      </c>
      <c r="E1490" s="55" t="s">
        <v>409</v>
      </c>
      <c r="F1490" s="65">
        <v>100</v>
      </c>
      <c r="G1490" s="30">
        <f t="shared" si="160"/>
        <v>1982.9</v>
      </c>
      <c r="H1490" s="30">
        <f t="shared" si="160"/>
        <v>1867.08</v>
      </c>
      <c r="I1490" s="76">
        <f t="shared" si="159"/>
        <v>94.159059962680914</v>
      </c>
    </row>
    <row r="1491" spans="1:9" ht="31.5">
      <c r="A1491" s="25" t="s">
        <v>310</v>
      </c>
      <c r="B1491" s="60"/>
      <c r="C1491" s="60" t="s">
        <v>306</v>
      </c>
      <c r="D1491" s="60" t="s">
        <v>356</v>
      </c>
      <c r="E1491" s="26" t="s">
        <v>409</v>
      </c>
      <c r="F1491" s="60">
        <v>120</v>
      </c>
      <c r="G1491" s="31">
        <v>1982.9</v>
      </c>
      <c r="H1491" s="31">
        <v>1867.08</v>
      </c>
      <c r="I1491" s="76">
        <f t="shared" si="159"/>
        <v>94.159059962680914</v>
      </c>
    </row>
    <row r="1492" spans="1:9" ht="41.25" customHeight="1">
      <c r="A1492" s="32" t="s">
        <v>324</v>
      </c>
      <c r="B1492" s="60"/>
      <c r="C1492" s="60" t="s">
        <v>306</v>
      </c>
      <c r="D1492" s="60" t="s">
        <v>356</v>
      </c>
      <c r="E1492" s="26" t="s">
        <v>325</v>
      </c>
      <c r="F1492" s="60"/>
      <c r="G1492" s="23">
        <f t="shared" ref="G1492:H1494" si="161">SUM(G1493)</f>
        <v>474.9</v>
      </c>
      <c r="H1492" s="23">
        <f t="shared" si="161"/>
        <v>474.9</v>
      </c>
      <c r="I1492" s="76">
        <f t="shared" si="159"/>
        <v>100</v>
      </c>
    </row>
    <row r="1493" spans="1:9" ht="15.75">
      <c r="A1493" s="25" t="s">
        <v>410</v>
      </c>
      <c r="B1493" s="60"/>
      <c r="C1493" s="60" t="s">
        <v>306</v>
      </c>
      <c r="D1493" s="60" t="s">
        <v>356</v>
      </c>
      <c r="E1493" s="26" t="s">
        <v>419</v>
      </c>
      <c r="F1493" s="60"/>
      <c r="G1493" s="23">
        <f t="shared" si="161"/>
        <v>474.9</v>
      </c>
      <c r="H1493" s="23">
        <f t="shared" si="161"/>
        <v>474.9</v>
      </c>
      <c r="I1493" s="76">
        <f t="shared" si="159"/>
        <v>100</v>
      </c>
    </row>
    <row r="1494" spans="1:9" ht="31.5">
      <c r="A1494" s="25" t="s">
        <v>416</v>
      </c>
      <c r="B1494" s="60"/>
      <c r="C1494" s="60" t="s">
        <v>306</v>
      </c>
      <c r="D1494" s="60" t="s">
        <v>356</v>
      </c>
      <c r="E1494" s="26" t="s">
        <v>419</v>
      </c>
      <c r="F1494" s="60">
        <v>200</v>
      </c>
      <c r="G1494" s="23">
        <f t="shared" si="161"/>
        <v>474.9</v>
      </c>
      <c r="H1494" s="23">
        <f t="shared" si="161"/>
        <v>474.9</v>
      </c>
      <c r="I1494" s="76">
        <f t="shared" si="159"/>
        <v>100</v>
      </c>
    </row>
    <row r="1495" spans="1:9" ht="31.5">
      <c r="A1495" s="25" t="s">
        <v>313</v>
      </c>
      <c r="B1495" s="60"/>
      <c r="C1495" s="60" t="s">
        <v>306</v>
      </c>
      <c r="D1495" s="60" t="s">
        <v>356</v>
      </c>
      <c r="E1495" s="26" t="s">
        <v>419</v>
      </c>
      <c r="F1495" s="60">
        <v>240</v>
      </c>
      <c r="G1495" s="31">
        <v>474.9</v>
      </c>
      <c r="H1495" s="31">
        <v>474.9</v>
      </c>
      <c r="I1495" s="76">
        <f t="shared" si="159"/>
        <v>100</v>
      </c>
    </row>
    <row r="1496" spans="1:9" ht="18.75" customHeight="1">
      <c r="A1496" s="25"/>
      <c r="B1496" s="60"/>
      <c r="C1496" s="60"/>
      <c r="D1496" s="60"/>
      <c r="E1496" s="60"/>
      <c r="F1496" s="60"/>
      <c r="G1496" s="31"/>
      <c r="H1496" s="31"/>
      <c r="I1496" s="71"/>
    </row>
    <row r="1497" spans="1:9" ht="15.75">
      <c r="A1497" s="53" t="s">
        <v>411</v>
      </c>
      <c r="B1497" s="67"/>
      <c r="C1497" s="67"/>
      <c r="D1497" s="67"/>
      <c r="E1497" s="67"/>
      <c r="F1497" s="71"/>
      <c r="G1497" s="22">
        <f>SUM(G12,G622,G647,G704,G1078,G1299,G1447,G1467,G1484)</f>
        <v>2752803.2199999997</v>
      </c>
      <c r="H1497" s="22">
        <f>SUM(H12,H622,H647,H704,H1078,H1299,H1447,H1467,H1484)</f>
        <v>2695731.9447100004</v>
      </c>
      <c r="I1497" s="71">
        <f t="shared" si="159"/>
        <v>97.926794226504882</v>
      </c>
    </row>
    <row r="1498" spans="1:9" ht="22.5" customHeight="1">
      <c r="A1498" s="11"/>
      <c r="B1498" s="7"/>
      <c r="C1498" s="7"/>
      <c r="D1498" s="7"/>
      <c r="E1498" s="7"/>
      <c r="F1498" s="7"/>
      <c r="G1498" s="12"/>
    </row>
    <row r="1499" spans="1:9" ht="15.75">
      <c r="A1499" s="11"/>
      <c r="B1499" s="7"/>
      <c r="C1499" s="7"/>
      <c r="D1499" s="7"/>
      <c r="E1499" s="7"/>
      <c r="F1499" s="7"/>
      <c r="G1499" s="7"/>
    </row>
    <row r="1500" spans="1:9" ht="12.75">
      <c r="A1500" s="7"/>
      <c r="B1500" s="7"/>
      <c r="C1500" s="7"/>
      <c r="D1500" s="7"/>
      <c r="E1500" s="7"/>
      <c r="F1500" s="7"/>
      <c r="G1500" s="7"/>
    </row>
    <row r="1501" spans="1:9" ht="12.75">
      <c r="B1501" s="7"/>
      <c r="C1501" s="7"/>
      <c r="D1501" s="7"/>
      <c r="E1501" s="7"/>
      <c r="F1501" s="7"/>
      <c r="G1501" s="7"/>
    </row>
    <row r="1502" spans="1:9" ht="12.75">
      <c r="B1502" s="7"/>
      <c r="C1502" s="7"/>
      <c r="D1502" s="7"/>
      <c r="E1502" s="7"/>
      <c r="F1502" s="7"/>
      <c r="G1502" s="7"/>
    </row>
  </sheetData>
  <mergeCells count="1">
    <mergeCell ref="A6:I6"/>
  </mergeCells>
  <pageMargins left="0.70866141732283472" right="0.27559055118110237" top="0.74803149606299213" bottom="0.74803149606299213" header="0.31496062992125984" footer="0.31496062992125984"/>
  <pageSetup paperSize="9" scale="75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ведомств.структура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borista</dc:creator>
  <cp:lastModifiedBy>laierev</cp:lastModifiedBy>
  <cp:lastPrinted>2018-04-24T06:39:47Z</cp:lastPrinted>
  <dcterms:created xsi:type="dcterms:W3CDTF">2013-01-23T11:33:24Z</dcterms:created>
  <dcterms:modified xsi:type="dcterms:W3CDTF">2018-04-24T10:35:06Z</dcterms:modified>
</cp:coreProperties>
</file>