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01.12." sheetId="5" r:id="rId5"/>
    <sheet name="расшифровка по штрафам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'01.12.'!$A$1:$M$42</definedName>
  </definedNames>
  <calcPr fullCalcOnLoad="1"/>
</workbook>
</file>

<file path=xl/sharedStrings.xml><?xml version="1.0" encoding="utf-8"?>
<sst xmlns="http://schemas.openxmlformats.org/spreadsheetml/2006/main" count="246" uniqueCount="159">
  <si>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</si>
  <si>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</si>
  <si>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</si>
  <si>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</si>
  <si>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</si>
  <si>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</si>
  <si>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</si>
  <si>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</si>
  <si>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</si>
  <si>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</si>
  <si>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</si>
  <si>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</si>
  <si>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</si>
  <si>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</si>
  <si>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</si>
  <si>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</si>
  <si>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</si>
  <si>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</si>
  <si>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</si>
  <si>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</si>
  <si>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</si>
  <si>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</si>
  <si>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</si>
  <si>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</si>
  <si>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</si>
  <si>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</si>
  <si>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</si>
  <si>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</si>
  <si>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</si>
  <si>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</si>
  <si>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</si>
  <si>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</si>
  <si>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</si>
  <si>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</si>
  <si>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</si>
  <si>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</si>
  <si>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</si>
  <si>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</si>
  <si>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</si>
  <si>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</si>
  <si>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</si>
  <si>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</si>
  <si>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</si>
  <si>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</si>
  <si>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</si>
  <si>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</si>
  <si>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</si>
  <si>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</si>
  <si>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</si>
  <si>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</si>
  <si>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</si>
  <si>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</si>
  <si>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</si>
  <si>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</si>
  <si>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</si>
  <si>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</si>
  <si>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</si>
  <si>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</si>
  <si>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</si>
  <si>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</si>
  <si>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</si>
  <si>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</si>
  <si>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</si>
  <si>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</si>
  <si>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</si>
  <si>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</si>
  <si>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</si>
  <si>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</si>
  <si>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</si>
  <si>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</si>
  <si>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</si>
  <si>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</si>
  <si>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</si>
  <si>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</si>
  <si>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</si>
  <si>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</si>
  <si>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</si>
  <si>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</si>
  <si>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</si>
  <si>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</si>
  <si>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</si>
  <si>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</si>
  <si>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</si>
  <si>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</si>
  <si>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</si>
  <si>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</si>
  <si>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</si>
  <si>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</si>
  <si>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</si>
  <si>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</si>
  <si>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</si>
  <si>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</si>
  <si>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</si>
  <si>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</si>
  <si>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</si>
  <si>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</si>
  <si>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</si>
  <si>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</si>
  <si>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</si>
  <si>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</si>
  <si>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</si>
  <si>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</si>
  <si>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</si>
  <si>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</si>
  <si>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</si>
  <si>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</si>
  <si>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</si>
  <si>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</si>
  <si>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</si>
  <si>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</si>
  <si>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</si>
  <si>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</si>
  <si>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</si>
  <si>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</si>
  <si>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</si>
  <si>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</si>
  <si>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</si>
  <si>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</si>
  <si>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</si>
  <si>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</si>
  <si>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</si>
  <si>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</si>
  <si>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</si>
  <si>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</si>
  <si>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</si>
  <si>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</si>
  <si>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</si>
  <si>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</si>
  <si>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r>
      <rPr>
        <b/>
        <sz val="10"/>
        <rFont val="Arial Cyr"/>
        <family val="0"/>
      </rPr>
      <t>ТЕРРИТОРИАЛЬНЫМИ ОРГАНАМИ МЧС РОССИИ
И ФЕДЕРАЛЬНЫМИ ГОСУДАРСТВЕННЫМИ КАЗЕННЫМИ УЧРЕЖДЕНИЯМИ, НАХОДЯЩИМИСЯ В ВЕДЕНИИ МЧС РОССИИ 
177 1 16 90040 04 0000 140</t>
    </r>
    <r>
      <rPr>
        <sz val="10"/>
        <rFont val="Arial Cyr"/>
        <family val="0"/>
      </rPr>
      <t xml:space="preserve">
Прочие поступления от денежных взысканий (штрафов) и иных сумм в возмещение ущерба, зачисляемые в бюджеты городских округов 
</t>
    </r>
    <r>
      <rPr>
        <sz val="8"/>
        <rFont val="Arial Cyr"/>
        <family val="0"/>
      </rPr>
      <t xml:space="preserve">Денежные взыскания (штрафы) за нарушения Правил пользования маломерными судами на водных объектах Российской Федерации; за невыполнение требований должностного лица органа, осуществляющего государственный надзор (контроль),налагаемые уполномоченными лицами федеральных государственных казенных учреждений (контроль)
</t>
    </r>
  </si>
  <si>
    <r>
      <t xml:space="preserve">Федеральная служба войск национальной гвардии Российской Федерации 180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</si>
  <si>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r>
      <t xml:space="preserve">Министерство потребительского рынка и услуг Московской области 029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</si>
  <si>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r>
      <t xml:space="preserve">Администрация городского Реутов 001 1 16 90040 04 0000 140
</t>
    </r>
    <r>
      <rPr>
        <sz val="8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  <r>
      <rPr>
        <b/>
        <sz val="8"/>
        <rFont val="Arial Cyr"/>
        <family val="0"/>
      </rPr>
      <t xml:space="preserve">
</t>
    </r>
  </si>
  <si>
    <t>Всего по прочим поступлениям от денежных взысканий (штрафов) и иных сумм в возмещение ущерба, зачисляемые в бюджеты городских округов</t>
  </si>
  <si>
    <r>
      <rPr>
        <b/>
        <sz val="10"/>
        <rFont val="Arial Cyr"/>
        <family val="0"/>
      </rPr>
      <t>000 1 16 51020 01 0000 140</t>
    </r>
    <r>
      <rPr>
        <sz val="10"/>
        <rFont val="Arial Cyr"/>
        <family val="0"/>
      </rPr>
      <t xml:space="preserve"> 
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  </r>
  </si>
  <si>
    <r>
      <rPr>
        <b/>
        <sz val="10"/>
        <rFont val="Arial Cyr"/>
        <family val="0"/>
      </rPr>
      <t>000 1 16 43000 01 0000 140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  </r>
  </si>
  <si>
    <r>
      <rPr>
        <b/>
        <sz val="10"/>
        <rFont val="Arial Cyr"/>
        <family val="0"/>
      </rPr>
      <t>Главное контрольное управление Московской области 
810 116 33040 04 0000 140</t>
    </r>
    <r>
      <rPr>
        <sz val="10"/>
        <rFont val="Arial Cyr"/>
        <family val="0"/>
      </rPr>
      <t xml:space="preserve">
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  </r>
  </si>
  <si>
    <r>
      <t>Федеральная служба по надзору в сфере транспорта</t>
    </r>
    <r>
      <rPr>
        <sz val="10"/>
        <rFont val="Arial Cyr"/>
        <family val="0"/>
      </rPr>
      <t xml:space="preserve"> 
</t>
    </r>
    <r>
      <rPr>
        <b/>
        <sz val="10"/>
        <rFont val="Arial Cyr"/>
        <family val="0"/>
      </rPr>
      <t xml:space="preserve">106 116 30013 01 6000 140 </t>
    </r>
    <r>
      <rPr>
        <sz val="10"/>
        <rFont val="Arial Cyr"/>
        <family val="0"/>
      </rPr>
      <t xml:space="preserve">
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  </r>
    <r>
      <rPr>
        <b/>
        <sz val="10"/>
        <rFont val="Arial Cyr"/>
        <family val="0"/>
      </rPr>
      <t xml:space="preserve">
</t>
    </r>
  </si>
  <si>
    <r>
      <t xml:space="preserve">Федеральная служба государственной регистрации, кадастра и картографии 321 116 25060 01 0000 140
</t>
    </r>
    <r>
      <rPr>
        <sz val="10"/>
        <rFont val="Arial Cyr"/>
        <family val="0"/>
      </rPr>
      <t>Денежные взыскания (штрафы) за нарушение земельного законодательства</t>
    </r>
    <r>
      <rPr>
        <b/>
        <sz val="10"/>
        <rFont val="Arial Cyr"/>
        <family val="0"/>
      </rPr>
      <t xml:space="preserve">
</t>
    </r>
  </si>
  <si>
    <r>
      <rPr>
        <b/>
        <sz val="10"/>
        <rFont val="Arial Cyr"/>
        <family val="0"/>
      </rPr>
      <t>Федеральная служба по надзору в сфере природопользования 048 116 25050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в области охраны окружающей среды</t>
    </r>
  </si>
  <si>
    <r>
      <rPr>
        <b/>
        <sz val="10"/>
        <rFont val="Arial Cyr"/>
        <family val="0"/>
      </rPr>
      <t>Федеральная налоговая служба 182 1 16 06000 01 0000 140</t>
    </r>
    <r>
      <rPr>
        <sz val="10"/>
        <rFont val="Arial Cyr"/>
        <family val="0"/>
      </rPr>
      <t xml:space="preserve">
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</si>
  <si>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r>
      <rPr>
        <b/>
        <sz val="10"/>
        <rFont val="Arial Cyr"/>
        <family val="0"/>
      </rPr>
      <t>Федеральная налоговая служба 182 1 16 03030 01 0000 140</t>
    </r>
    <r>
      <rPr>
        <sz val="10"/>
        <rFont val="Arial Cyr"/>
        <family val="0"/>
      </rPr>
      <t xml:space="preserve">
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  </r>
  </si>
  <si>
    <r>
      <t xml:space="preserve">Федеральная налоговая служба 182 1 16 03010 01 0000 140; 
</t>
    </r>
    <r>
      <rPr>
        <sz val="10"/>
        <rFont val="Arial Cyr"/>
        <family val="0"/>
      </rPr>
      <t xml:space="preserve">Денежные взыскания (штрафы) за нарушение законодательства о налогах и сборах, предусмотренные статьями 116, 118, пунктами 1 и 2 статьи 120, статьями 125, 126, 128, 129, 129.1, 132, 133, 134, 135, 135.1 Налогового кодекса Российской Федерации </t>
    </r>
  </si>
  <si>
    <t xml:space="preserve">Штрафы, санкции, возмещение ущерба, в том числе </t>
  </si>
  <si>
    <t>Прочие безвозмездные поступления</t>
  </si>
  <si>
    <r>
      <t xml:space="preserve">Администрация городского округа Реутов  001 1 16 33040 04 0000 140 </t>
    </r>
    <r>
      <rPr>
        <sz val="10"/>
        <rFont val="Arial Cyr"/>
        <family val="0"/>
      </rPr>
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  </r>
  </si>
  <si>
    <r>
      <rPr>
        <b/>
        <sz val="10"/>
        <rFont val="Arial Cyr"/>
        <family val="0"/>
      </rPr>
      <t xml:space="preserve">Комитет по управлению муниципальным имуществом городского округа Реутов 003 1 16 33040 04 0000 140 </t>
    </r>
    <r>
      <rPr>
        <sz val="10"/>
        <rFont val="Arial Cyr"/>
        <family val="0"/>
      </rPr>
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  </r>
  </si>
  <si>
    <r>
      <t xml:space="preserve">Федеральная налоговая служба  182 1 16 90040 04 0000 140 </t>
    </r>
    <r>
      <rPr>
        <sz val="10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</si>
  <si>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r>
      <t xml:space="preserve">Министерство внутренних дел Российской федерации 188 1 16 90040 04 6000 140 </t>
    </r>
    <r>
      <rPr>
        <sz val="10"/>
        <rFont val="Arial Cyr"/>
        <family val="0"/>
      </rPr>
      <t>Прочие поступления от денежных взысканий (штрафов) и иных сумм в возмещение ущерба, зачисляемые в бюджеты городских округов</t>
    </r>
  </si>
  <si>
    <t xml:space="preserve"> Исполнено   на 01.12.2016</t>
  </si>
  <si>
    <t>Исполнено на 01.12.2017</t>
  </si>
  <si>
    <r>
      <t xml:space="preserve">Налог на доходы физических лиц </t>
    </r>
  </si>
  <si>
    <t>Налог, взимаемый в связи с применением упрощенной системы налогообложения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</si>
  <si>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</si>
  <si>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</si>
  <si>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</si>
  <si>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</t>
    </r>
  </si>
  <si>
    <t>Доходы от сдачи в аренду имущества,  составляющего казну городских округов (за исключением земельных участков)</t>
  </si>
  <si>
    <r>
      <t xml:space="preserve">Земельный налог с </t>
    </r>
    <r>
      <rPr>
        <sz val="10"/>
        <rFont val="Arial Cyr"/>
        <family val="0"/>
      </rPr>
      <t>физических лиц</t>
    </r>
  </si>
  <si>
    <t xml:space="preserve">                                                 Сравнительный анализ доходов бюджета на 01.12.2017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</si>
</sst>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wrapText="1"/>
    </xf>
    <xf numFmtId="0" fontId="0" fillId="0" borderId="46" xfId="0" applyBorder="1" applyAlignment="1">
      <alignment/>
    </xf>
    <xf numFmtId="181" fontId="0" fillId="0" borderId="46" xfId="0" applyNumberFormat="1" applyFill="1" applyBorder="1" applyAlignment="1">
      <alignment/>
    </xf>
    <xf numFmtId="181" fontId="0" fillId="0" borderId="46" xfId="0" applyNumberFormat="1" applyBorder="1" applyAlignment="1">
      <alignment/>
    </xf>
    <xf numFmtId="0" fontId="0" fillId="0" borderId="46" xfId="0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1" fillId="0" borderId="46" xfId="0" applyFont="1" applyBorder="1" applyAlignment="1">
      <alignment wrapText="1"/>
    </xf>
    <xf numFmtId="180" fontId="0" fillId="0" borderId="46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80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1" fillId="0" borderId="47" xfId="0" applyFont="1" applyBorder="1" applyAlignment="1">
      <alignment wrapText="1"/>
    </xf>
    <xf numFmtId="180" fontId="1" fillId="0" borderId="48" xfId="0" applyNumberFormat="1" applyFont="1" applyBorder="1" applyAlignment="1">
      <alignment horizontal="center"/>
    </xf>
    <xf numFmtId="183" fontId="1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3" fontId="1" fillId="0" borderId="48" xfId="0" applyNumberFormat="1" applyFont="1" applyBorder="1" applyAlignment="1">
      <alignment/>
    </xf>
    <xf numFmtId="180" fontId="0" fillId="0" borderId="5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83" fontId="0" fillId="0" borderId="11" xfId="0" applyNumberFormat="1" applyFont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181" fontId="1" fillId="0" borderId="4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203"/>
      <c r="C3" s="203"/>
      <c r="D3" s="203"/>
    </row>
    <row r="4" spans="2:4" s="8" customFormat="1" ht="12.75">
      <c r="B4" s="203"/>
      <c r="C4" s="203"/>
      <c r="D4" s="203"/>
    </row>
    <row r="5" spans="2:4" s="8" customFormat="1" ht="12.75">
      <c r="B5" s="203"/>
      <c r="C5" s="203"/>
      <c r="D5" s="203"/>
    </row>
    <row r="6" spans="1:4" ht="12.75">
      <c r="A6" s="107"/>
      <c r="B6" s="203"/>
      <c r="C6" s="203"/>
      <c r="D6" s="203"/>
    </row>
    <row r="7" spans="1:4" ht="15">
      <c r="A7" s="14"/>
      <c r="B7" s="203"/>
      <c r="C7" s="203"/>
      <c r="D7" s="203"/>
    </row>
    <row r="8" spans="1:4" ht="15.75">
      <c r="A8" s="121" t="s">
        <v>75</v>
      </c>
      <c r="B8" s="203"/>
      <c r="C8" s="203"/>
      <c r="D8" s="203"/>
    </row>
    <row r="9" spans="1:4" ht="15.75">
      <c r="A9" s="129" t="s">
        <v>77</v>
      </c>
      <c r="B9" s="203"/>
      <c r="C9" s="203"/>
      <c r="D9" s="203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203"/>
      <c r="C3" s="203"/>
      <c r="D3" s="203"/>
    </row>
    <row r="4" spans="2:4" s="8" customFormat="1" ht="12.75">
      <c r="B4" s="203"/>
      <c r="C4" s="203"/>
      <c r="D4" s="203"/>
    </row>
    <row r="5" spans="2:4" s="8" customFormat="1" ht="12.75">
      <c r="B5" s="203"/>
      <c r="C5" s="203"/>
      <c r="D5" s="203"/>
    </row>
    <row r="6" spans="1:4" ht="12.75">
      <c r="A6" s="107"/>
      <c r="B6" s="203"/>
      <c r="C6" s="203"/>
      <c r="D6" s="203"/>
    </row>
    <row r="7" spans="1:4" ht="15">
      <c r="A7" s="14"/>
      <c r="B7" s="203" t="s">
        <v>92</v>
      </c>
      <c r="C7" s="203"/>
      <c r="D7" s="203"/>
    </row>
    <row r="8" spans="1:4" ht="15.75">
      <c r="A8" s="13"/>
      <c r="B8" s="203"/>
      <c r="C8" s="203"/>
      <c r="D8" s="203"/>
    </row>
    <row r="9" spans="1:4" ht="15.75">
      <c r="A9" s="13"/>
      <c r="B9" s="203"/>
      <c r="C9" s="203"/>
      <c r="D9" s="203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73.375" style="0" customWidth="1"/>
    <col min="2" max="2" width="14.75390625" style="0" customWidth="1"/>
    <col min="3" max="3" width="14.875" style="0" customWidth="1"/>
    <col min="4" max="4" width="11.37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4.00390625" style="0" customWidth="1"/>
    <col min="10" max="10" width="14.25390625" style="0" customWidth="1"/>
    <col min="11" max="11" width="11.125" style="0" customWidth="1"/>
    <col min="12" max="12" width="12.25390625" style="0" customWidth="1"/>
    <col min="13" max="13" width="12.75390625" style="0" customWidth="1"/>
  </cols>
  <sheetData>
    <row r="1" ht="0.75" customHeight="1">
      <c r="D1" s="115"/>
    </row>
    <row r="2" spans="1:11" ht="35.25" customHeight="1">
      <c r="A2" s="215" t="s">
        <v>158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3" ht="12.75" customHeight="1">
      <c r="A3" s="206" t="s">
        <v>100</v>
      </c>
      <c r="B3" s="206" t="s">
        <v>117</v>
      </c>
      <c r="C3" s="208" t="s">
        <v>148</v>
      </c>
      <c r="D3" s="207" t="s">
        <v>119</v>
      </c>
      <c r="E3" s="171" t="s">
        <v>98</v>
      </c>
      <c r="F3" s="171"/>
      <c r="G3" s="171"/>
      <c r="H3" s="171"/>
      <c r="I3" s="206" t="s">
        <v>118</v>
      </c>
      <c r="J3" s="206" t="s">
        <v>149</v>
      </c>
      <c r="K3" s="207" t="s">
        <v>120</v>
      </c>
      <c r="L3" s="207" t="s">
        <v>121</v>
      </c>
      <c r="M3" s="211" t="s">
        <v>124</v>
      </c>
    </row>
    <row r="4" spans="1:13" ht="12.75">
      <c r="A4" s="207"/>
      <c r="B4" s="206"/>
      <c r="C4" s="209"/>
      <c r="D4" s="214"/>
      <c r="E4" s="171"/>
      <c r="F4" s="171"/>
      <c r="G4" s="171"/>
      <c r="H4" s="171"/>
      <c r="I4" s="206"/>
      <c r="J4" s="206"/>
      <c r="K4" s="214"/>
      <c r="L4" s="207"/>
      <c r="M4" s="212"/>
    </row>
    <row r="5" spans="1:13" ht="24" customHeight="1">
      <c r="A5" s="207"/>
      <c r="B5" s="206"/>
      <c r="C5" s="210"/>
      <c r="D5" s="214"/>
      <c r="E5" s="171"/>
      <c r="F5" s="171"/>
      <c r="G5" s="171"/>
      <c r="H5" s="171"/>
      <c r="I5" s="206"/>
      <c r="J5" s="206"/>
      <c r="K5" s="214"/>
      <c r="L5" s="207"/>
      <c r="M5" s="213"/>
    </row>
    <row r="6" spans="1:13" ht="12" customHeight="1">
      <c r="A6" s="167">
        <v>1</v>
      </c>
      <c r="B6" s="167">
        <v>2</v>
      </c>
      <c r="C6" s="167">
        <v>3</v>
      </c>
      <c r="D6" s="167">
        <v>4</v>
      </c>
      <c r="I6" s="167">
        <v>5</v>
      </c>
      <c r="J6" s="167">
        <v>6</v>
      </c>
      <c r="K6" s="167">
        <v>7</v>
      </c>
      <c r="L6" s="173">
        <v>8</v>
      </c>
      <c r="M6" s="173">
        <v>9</v>
      </c>
    </row>
    <row r="7" spans="1:13" ht="12.75">
      <c r="A7" s="159" t="s">
        <v>150</v>
      </c>
      <c r="B7" s="157">
        <v>282328</v>
      </c>
      <c r="C7" s="157">
        <v>253579.5</v>
      </c>
      <c r="D7" s="158">
        <f>C7/B7/100%</f>
        <v>0.898173401150435</v>
      </c>
      <c r="I7" s="157">
        <v>306176</v>
      </c>
      <c r="J7" s="157">
        <v>287676.9</v>
      </c>
      <c r="K7" s="158">
        <f aca="true" t="shared" si="0" ref="K7:K35">J7/I7/100%</f>
        <v>0.9395801761078596</v>
      </c>
      <c r="L7" s="170">
        <f aca="true" t="shared" si="1" ref="L7:L17">J7/C7</f>
        <v>1.1344643395858105</v>
      </c>
      <c r="M7" s="166">
        <f>J7-C7</f>
        <v>34097.40000000002</v>
      </c>
    </row>
    <row r="8" spans="1:13" ht="12.75">
      <c r="A8" s="159" t="s">
        <v>115</v>
      </c>
      <c r="B8" s="157">
        <v>4163</v>
      </c>
      <c r="C8" s="157">
        <v>4131.2</v>
      </c>
      <c r="D8" s="158">
        <f aca="true" t="shared" si="2" ref="D8:D29">C8/B8/100%</f>
        <v>0.9923612779245736</v>
      </c>
      <c r="I8" s="157">
        <v>4395.6</v>
      </c>
      <c r="J8" s="157">
        <v>3158.4</v>
      </c>
      <c r="K8" s="158">
        <f t="shared" si="0"/>
        <v>0.7185367185367185</v>
      </c>
      <c r="L8" s="170">
        <f t="shared" si="1"/>
        <v>0.7645236250968243</v>
      </c>
      <c r="M8" s="166">
        <f>J8-C8</f>
        <v>-972.7999999999997</v>
      </c>
    </row>
    <row r="9" spans="1:13" ht="31.5" customHeight="1">
      <c r="A9" s="159" t="s">
        <v>151</v>
      </c>
      <c r="B9" s="157">
        <v>142725</v>
      </c>
      <c r="C9" s="157">
        <v>149006.3</v>
      </c>
      <c r="D9" s="158">
        <f t="shared" si="2"/>
        <v>1.044009809073393</v>
      </c>
      <c r="I9" s="157">
        <v>166810</v>
      </c>
      <c r="J9" s="157">
        <v>186506.9</v>
      </c>
      <c r="K9" s="158">
        <f t="shared" si="0"/>
        <v>1.118079851327858</v>
      </c>
      <c r="L9" s="170">
        <f t="shared" si="1"/>
        <v>1.2516712380617465</v>
      </c>
      <c r="M9" s="166">
        <f>J9-C9</f>
        <v>37500.600000000006</v>
      </c>
    </row>
    <row r="10" spans="1:13" ht="18" customHeight="1">
      <c r="A10" s="159" t="s">
        <v>152</v>
      </c>
      <c r="B10" s="162">
        <v>72406</v>
      </c>
      <c r="C10" s="162">
        <v>74844.6</v>
      </c>
      <c r="D10" s="158">
        <f>C10/B10/100%</f>
        <v>1.0336795293207746</v>
      </c>
      <c r="I10" s="162">
        <v>61569</v>
      </c>
      <c r="J10" s="162">
        <v>68255.5</v>
      </c>
      <c r="K10" s="158">
        <f>J10/I10/100%</f>
        <v>1.1086017313907972</v>
      </c>
      <c r="L10" s="170">
        <f t="shared" si="1"/>
        <v>0.9119629205046188</v>
      </c>
      <c r="M10" s="166">
        <f>J10-C10</f>
        <v>-6589.100000000006</v>
      </c>
    </row>
    <row r="11" spans="1:13" ht="18" customHeight="1">
      <c r="A11" s="159" t="s">
        <v>116</v>
      </c>
      <c r="B11" s="162">
        <v>0</v>
      </c>
      <c r="C11" s="162">
        <v>0.4</v>
      </c>
      <c r="D11" s="158">
        <v>0</v>
      </c>
      <c r="I11" s="162"/>
      <c r="J11" s="162">
        <v>12.8</v>
      </c>
      <c r="K11" s="158"/>
      <c r="L11" s="170">
        <f t="shared" si="1"/>
        <v>32</v>
      </c>
      <c r="M11" s="166">
        <f>J11-C11</f>
        <v>12.4</v>
      </c>
    </row>
    <row r="12" spans="1:13" ht="17.25" customHeight="1">
      <c r="A12" s="159" t="s">
        <v>110</v>
      </c>
      <c r="B12" s="157">
        <v>8100</v>
      </c>
      <c r="C12" s="157">
        <v>9703.4</v>
      </c>
      <c r="D12" s="158">
        <f t="shared" si="2"/>
        <v>1.1979506172839505</v>
      </c>
      <c r="I12" s="157">
        <v>13233</v>
      </c>
      <c r="J12" s="157">
        <v>12079.2</v>
      </c>
      <c r="K12" s="158">
        <f t="shared" si="0"/>
        <v>0.9128088868737249</v>
      </c>
      <c r="L12" s="170">
        <f t="shared" si="1"/>
        <v>1.244842014139374</v>
      </c>
      <c r="M12" s="166">
        <f aca="true" t="shared" si="3" ref="M12:M42">J12-C12</f>
        <v>2375.800000000001</v>
      </c>
    </row>
    <row r="13" spans="1:13" ht="19.5" customHeight="1">
      <c r="A13" s="159" t="s">
        <v>153</v>
      </c>
      <c r="B13" s="162">
        <v>93525</v>
      </c>
      <c r="C13" s="162">
        <v>41173.5</v>
      </c>
      <c r="D13" s="158">
        <f t="shared" si="2"/>
        <v>0.44024057738572575</v>
      </c>
      <c r="I13" s="162">
        <v>70516</v>
      </c>
      <c r="J13" s="162">
        <v>54938.5</v>
      </c>
      <c r="K13" s="158">
        <f t="shared" si="0"/>
        <v>0.7790926881842418</v>
      </c>
      <c r="L13" s="170">
        <f t="shared" si="1"/>
        <v>1.3343169757246773</v>
      </c>
      <c r="M13" s="166">
        <f t="shared" si="3"/>
        <v>13765</v>
      </c>
    </row>
    <row r="14" spans="1:13" ht="22.5" customHeight="1">
      <c r="A14" s="169" t="s">
        <v>154</v>
      </c>
      <c r="B14" s="162">
        <v>172376</v>
      </c>
      <c r="C14" s="162">
        <v>166891.5</v>
      </c>
      <c r="D14" s="158">
        <f t="shared" si="2"/>
        <v>0.9681829256973129</v>
      </c>
      <c r="I14" s="162">
        <v>176922</v>
      </c>
      <c r="J14" s="162">
        <v>155361.7</v>
      </c>
      <c r="K14" s="158">
        <f t="shared" si="0"/>
        <v>0.8781366930059575</v>
      </c>
      <c r="L14" s="170">
        <f t="shared" si="1"/>
        <v>0.9309143964791496</v>
      </c>
      <c r="M14" s="166">
        <f t="shared" si="3"/>
        <v>-11529.799999999988</v>
      </c>
    </row>
    <row r="15" spans="1:13" ht="18" customHeight="1">
      <c r="A15" s="169" t="s">
        <v>157</v>
      </c>
      <c r="B15" s="162">
        <v>5450</v>
      </c>
      <c r="C15" s="162">
        <v>3344</v>
      </c>
      <c r="D15" s="158">
        <f t="shared" si="2"/>
        <v>0.6135779816513761</v>
      </c>
      <c r="I15" s="162">
        <v>5450</v>
      </c>
      <c r="J15" s="162">
        <v>4513.1</v>
      </c>
      <c r="K15" s="158">
        <f t="shared" si="0"/>
        <v>0.8280917431192661</v>
      </c>
      <c r="L15" s="170">
        <f t="shared" si="1"/>
        <v>1.3496112440191388</v>
      </c>
      <c r="M15" s="166">
        <f t="shared" si="3"/>
        <v>1169.1000000000004</v>
      </c>
    </row>
    <row r="16" spans="1:13" ht="18" customHeight="1">
      <c r="A16" s="168" t="s">
        <v>95</v>
      </c>
      <c r="B16" s="162">
        <v>9883</v>
      </c>
      <c r="C16" s="162">
        <v>7654.5</v>
      </c>
      <c r="D16" s="158">
        <f t="shared" si="2"/>
        <v>0.7745117879186482</v>
      </c>
      <c r="I16" s="162">
        <v>9016</v>
      </c>
      <c r="J16" s="162">
        <v>10897</v>
      </c>
      <c r="K16" s="158">
        <f t="shared" si="0"/>
        <v>1.2086291038154393</v>
      </c>
      <c r="L16" s="170">
        <f t="shared" si="1"/>
        <v>1.4236070285453002</v>
      </c>
      <c r="M16" s="166">
        <f t="shared" si="3"/>
        <v>3242.5</v>
      </c>
    </row>
    <row r="17" spans="1:13" ht="27" customHeight="1" thickBot="1">
      <c r="A17" s="182" t="s">
        <v>99</v>
      </c>
      <c r="B17" s="183">
        <v>0</v>
      </c>
      <c r="C17" s="183">
        <v>128.7</v>
      </c>
      <c r="D17" s="184"/>
      <c r="I17" s="183">
        <v>0</v>
      </c>
      <c r="J17" s="183">
        <v>3.5</v>
      </c>
      <c r="K17" s="184"/>
      <c r="L17" s="170">
        <f t="shared" si="1"/>
        <v>0.027195027195027196</v>
      </c>
      <c r="M17" s="186">
        <f t="shared" si="3"/>
        <v>-125.19999999999999</v>
      </c>
    </row>
    <row r="18" spans="1:13" ht="18" customHeight="1" thickBot="1">
      <c r="A18" s="192" t="s">
        <v>101</v>
      </c>
      <c r="B18" s="193">
        <f>SUM(B7:B17)</f>
        <v>790956</v>
      </c>
      <c r="C18" s="193">
        <f>SUM(C7:C17)</f>
        <v>710457.6</v>
      </c>
      <c r="D18" s="194">
        <f t="shared" si="2"/>
        <v>0.8982264500174472</v>
      </c>
      <c r="E18" s="195"/>
      <c r="F18" s="195"/>
      <c r="G18" s="195"/>
      <c r="H18" s="195"/>
      <c r="I18" s="193">
        <f>SUM(I7:I17)</f>
        <v>814087.6</v>
      </c>
      <c r="J18" s="193">
        <f>SUM(J7:J17)</f>
        <v>783403.5000000001</v>
      </c>
      <c r="K18" s="194">
        <f t="shared" si="0"/>
        <v>0.9623086016787384</v>
      </c>
      <c r="L18" s="196">
        <f>J18/C18</f>
        <v>1.1026745297678568</v>
      </c>
      <c r="M18" s="197">
        <f t="shared" si="3"/>
        <v>72945.90000000014</v>
      </c>
    </row>
    <row r="19" spans="1:13" ht="29.25" customHeight="1">
      <c r="A19" s="187" t="s">
        <v>155</v>
      </c>
      <c r="B19" s="188">
        <v>306000</v>
      </c>
      <c r="C19" s="188">
        <v>211884.2</v>
      </c>
      <c r="D19" s="189">
        <f t="shared" si="2"/>
        <v>0.6924320261437908</v>
      </c>
      <c r="I19" s="188">
        <v>280571</v>
      </c>
      <c r="J19" s="188">
        <v>184261.4</v>
      </c>
      <c r="K19" s="189">
        <f t="shared" si="0"/>
        <v>0.6567371538754896</v>
      </c>
      <c r="L19" s="190">
        <f>J19/C19</f>
        <v>0.8696325634473924</v>
      </c>
      <c r="M19" s="191">
        <f t="shared" si="3"/>
        <v>-27622.800000000017</v>
      </c>
    </row>
    <row r="20" spans="1:13" ht="15" customHeight="1">
      <c r="A20" s="159" t="s">
        <v>112</v>
      </c>
      <c r="B20" s="162">
        <v>9520</v>
      </c>
      <c r="C20" s="162">
        <v>6825.1</v>
      </c>
      <c r="D20" s="163">
        <f t="shared" si="2"/>
        <v>0.716922268907563</v>
      </c>
      <c r="I20" s="162">
        <v>9996</v>
      </c>
      <c r="J20" s="162">
        <v>5855.8</v>
      </c>
      <c r="K20" s="163">
        <f t="shared" si="0"/>
        <v>0.5858143257302921</v>
      </c>
      <c r="L20" s="170">
        <f>J20/C20</f>
        <v>0.8579801028556358</v>
      </c>
      <c r="M20" s="166">
        <f t="shared" si="3"/>
        <v>-969.3000000000002</v>
      </c>
    </row>
    <row r="21" spans="1:13" ht="29.25" customHeight="1">
      <c r="A21" s="159" t="s">
        <v>156</v>
      </c>
      <c r="B21" s="162">
        <v>30000</v>
      </c>
      <c r="C21" s="162">
        <v>36561.8</v>
      </c>
      <c r="D21" s="163">
        <f t="shared" si="2"/>
        <v>1.2187266666666667</v>
      </c>
      <c r="I21" s="162">
        <v>30000</v>
      </c>
      <c r="J21" s="162">
        <v>31393.5</v>
      </c>
      <c r="K21" s="163">
        <f t="shared" si="0"/>
        <v>1.04645</v>
      </c>
      <c r="L21" s="170">
        <f>J21/C21</f>
        <v>0.858642079985121</v>
      </c>
      <c r="M21" s="166">
        <f t="shared" si="3"/>
        <v>-5168.300000000003</v>
      </c>
    </row>
    <row r="22" spans="1:13" ht="27.75" customHeight="1">
      <c r="A22" s="159" t="s">
        <v>127</v>
      </c>
      <c r="B22" s="162"/>
      <c r="C22" s="162">
        <v>284.8</v>
      </c>
      <c r="D22" s="163"/>
      <c r="I22" s="162">
        <v>0</v>
      </c>
      <c r="J22" s="162">
        <v>170.9</v>
      </c>
      <c r="K22" s="163"/>
      <c r="L22" s="170">
        <f>J22/C22</f>
        <v>0.6000702247191011</v>
      </c>
      <c r="M22" s="166">
        <f t="shared" si="3"/>
        <v>-113.9</v>
      </c>
    </row>
    <row r="23" spans="1:13" ht="12.75">
      <c r="A23" s="159" t="s">
        <v>113</v>
      </c>
      <c r="B23" s="162">
        <v>167</v>
      </c>
      <c r="C23" s="162">
        <v>1266.4</v>
      </c>
      <c r="D23" s="163">
        <f t="shared" si="2"/>
        <v>7.583233532934132</v>
      </c>
      <c r="I23" s="162">
        <v>1050</v>
      </c>
      <c r="J23" s="162">
        <v>1174.4</v>
      </c>
      <c r="K23" s="163">
        <f t="shared" si="0"/>
        <v>1.1184761904761906</v>
      </c>
      <c r="L23" s="170"/>
      <c r="M23" s="166">
        <f t="shared" si="3"/>
        <v>-92</v>
      </c>
    </row>
    <row r="24" spans="1:17" ht="12.75">
      <c r="A24" s="159" t="s">
        <v>125</v>
      </c>
      <c r="B24" s="162">
        <v>26400</v>
      </c>
      <c r="C24" s="181">
        <v>21160.9</v>
      </c>
      <c r="D24" s="163">
        <f t="shared" si="2"/>
        <v>0.8015492424242425</v>
      </c>
      <c r="I24" s="162">
        <v>23500</v>
      </c>
      <c r="J24" s="162">
        <v>25330.1</v>
      </c>
      <c r="K24" s="163">
        <f t="shared" si="0"/>
        <v>1.0778765957446808</v>
      </c>
      <c r="L24" s="170">
        <f>J24/C24</f>
        <v>1.1970237560784276</v>
      </c>
      <c r="M24" s="166">
        <f t="shared" si="3"/>
        <v>4169.199999999997</v>
      </c>
      <c r="Q24" t="s">
        <v>122</v>
      </c>
    </row>
    <row r="25" spans="1:13" ht="12.75">
      <c r="A25" s="159" t="s">
        <v>126</v>
      </c>
      <c r="B25" s="162">
        <v>9310</v>
      </c>
      <c r="C25" s="181">
        <v>9718.4</v>
      </c>
      <c r="D25" s="163">
        <f t="shared" si="2"/>
        <v>1.0438668098818475</v>
      </c>
      <c r="I25" s="162">
        <v>25890</v>
      </c>
      <c r="J25" s="162">
        <v>18931.1</v>
      </c>
      <c r="K25" s="163">
        <f t="shared" si="0"/>
        <v>0.7312128234839705</v>
      </c>
      <c r="L25" s="170">
        <f>J25/C25</f>
        <v>1.9479646855449455</v>
      </c>
      <c r="M25" s="166">
        <f t="shared" si="3"/>
        <v>9212.699999999999</v>
      </c>
    </row>
    <row r="26" spans="1:13" ht="12.75">
      <c r="A26" s="159" t="s">
        <v>96</v>
      </c>
      <c r="B26" s="162">
        <v>1031</v>
      </c>
      <c r="C26" s="162">
        <v>832.1</v>
      </c>
      <c r="D26" s="163">
        <f t="shared" si="2"/>
        <v>0.8070805043646945</v>
      </c>
      <c r="I26" s="162">
        <v>1140</v>
      </c>
      <c r="J26" s="162">
        <v>814</v>
      </c>
      <c r="K26" s="163">
        <f t="shared" si="0"/>
        <v>0.7140350877192982</v>
      </c>
      <c r="L26" s="170">
        <f>J26/C26</f>
        <v>0.9782478067539959</v>
      </c>
      <c r="M26" s="166">
        <f t="shared" si="3"/>
        <v>-18.100000000000023</v>
      </c>
    </row>
    <row r="27" spans="1:13" ht="12.75">
      <c r="A27" s="159" t="s">
        <v>123</v>
      </c>
      <c r="B27" s="162">
        <v>0</v>
      </c>
      <c r="C27" s="162">
        <v>0</v>
      </c>
      <c r="D27" s="158"/>
      <c r="I27" s="162">
        <v>11761.4</v>
      </c>
      <c r="J27" s="162">
        <v>5556.5</v>
      </c>
      <c r="K27" s="158">
        <f>J27/I27/100%</f>
        <v>0.4724352543064601</v>
      </c>
      <c r="L27" s="170"/>
      <c r="M27" s="166">
        <f t="shared" si="3"/>
        <v>5556.5</v>
      </c>
    </row>
    <row r="28" spans="1:13" ht="12.75">
      <c r="A28" s="159" t="s">
        <v>6</v>
      </c>
      <c r="B28" s="162">
        <v>0</v>
      </c>
      <c r="C28" s="162">
        <v>2767</v>
      </c>
      <c r="D28" s="158"/>
      <c r="I28" s="162">
        <v>0</v>
      </c>
      <c r="J28" s="162">
        <v>1091</v>
      </c>
      <c r="K28" s="158"/>
      <c r="L28" s="170">
        <f>J28/C28</f>
        <v>0.3942898445970365</v>
      </c>
      <c r="M28" s="166">
        <f t="shared" si="3"/>
        <v>-1676</v>
      </c>
    </row>
    <row r="29" spans="1:13" ht="14.25" customHeight="1">
      <c r="A29" s="159" t="s">
        <v>109</v>
      </c>
      <c r="B29" s="162">
        <v>129326</v>
      </c>
      <c r="C29" s="162">
        <v>71114.6</v>
      </c>
      <c r="D29" s="163">
        <f t="shared" si="2"/>
        <v>0.5498863337611927</v>
      </c>
      <c r="I29" s="162">
        <v>114526.2</v>
      </c>
      <c r="J29" s="162">
        <v>48464.8</v>
      </c>
      <c r="K29" s="158">
        <f t="shared" si="0"/>
        <v>0.4231765307850955</v>
      </c>
      <c r="L29" s="170">
        <f>J29/C29</f>
        <v>0.6815028137681994</v>
      </c>
      <c r="M29" s="166">
        <f t="shared" si="3"/>
        <v>-22649.800000000003</v>
      </c>
    </row>
    <row r="30" spans="1:13" ht="24.75" customHeight="1">
      <c r="A30" s="159" t="s">
        <v>114</v>
      </c>
      <c r="B30" s="162">
        <v>15000</v>
      </c>
      <c r="C30" s="162">
        <v>11512.1</v>
      </c>
      <c r="D30" s="163">
        <f aca="true" t="shared" si="4" ref="D30:D35">C30/B30/100%</f>
        <v>0.7674733333333333</v>
      </c>
      <c r="I30" s="162">
        <v>7000</v>
      </c>
      <c r="J30" s="162">
        <v>5065.8</v>
      </c>
      <c r="K30" s="163">
        <f t="shared" si="0"/>
        <v>0.7236857142857143</v>
      </c>
      <c r="L30" s="170">
        <f>J30/C30</f>
        <v>0.44004134779927206</v>
      </c>
      <c r="M30" s="166">
        <f t="shared" si="3"/>
        <v>-6446.3</v>
      </c>
    </row>
    <row r="31" spans="1:13" ht="12.75">
      <c r="A31" s="159" t="s">
        <v>97</v>
      </c>
      <c r="B31" s="162">
        <v>18020</v>
      </c>
      <c r="C31" s="162">
        <v>8657.7</v>
      </c>
      <c r="D31" s="163">
        <f t="shared" si="4"/>
        <v>0.480449500554939</v>
      </c>
      <c r="I31" s="162">
        <v>15667</v>
      </c>
      <c r="J31" s="162">
        <v>22477.6</v>
      </c>
      <c r="K31" s="163">
        <f t="shared" si="0"/>
        <v>1.4347098997893661</v>
      </c>
      <c r="L31" s="170">
        <f>J31/C31</f>
        <v>2.596255356503459</v>
      </c>
      <c r="M31" s="166">
        <f t="shared" si="3"/>
        <v>13819.899999999998</v>
      </c>
    </row>
    <row r="32" spans="1:13" ht="13.5" thickBot="1">
      <c r="A32" s="182" t="s">
        <v>7</v>
      </c>
      <c r="B32" s="183">
        <v>0</v>
      </c>
      <c r="C32" s="183">
        <v>116.5</v>
      </c>
      <c r="D32" s="198"/>
      <c r="I32" s="183"/>
      <c r="J32" s="183">
        <v>116.9</v>
      </c>
      <c r="K32" s="198"/>
      <c r="L32" s="185"/>
      <c r="M32" s="186">
        <f t="shared" si="3"/>
        <v>0.4000000000000057</v>
      </c>
    </row>
    <row r="33" spans="1:13" ht="13.5" thickBot="1">
      <c r="A33" s="192" t="s">
        <v>102</v>
      </c>
      <c r="B33" s="193">
        <f>SUM(B19:B32)</f>
        <v>544774</v>
      </c>
      <c r="C33" s="193">
        <f>SUM(C19:C32)</f>
        <v>382701.60000000003</v>
      </c>
      <c r="D33" s="194">
        <f t="shared" si="4"/>
        <v>0.7024960809436575</v>
      </c>
      <c r="E33" s="195"/>
      <c r="F33" s="195"/>
      <c r="G33" s="195"/>
      <c r="H33" s="195"/>
      <c r="I33" s="193">
        <f>SUM(I19:I32)</f>
        <v>521101.60000000003</v>
      </c>
      <c r="J33" s="193">
        <f>SUM(J19:J32)</f>
        <v>350703.79999999993</v>
      </c>
      <c r="K33" s="194">
        <f t="shared" si="0"/>
        <v>0.6730046501488384</v>
      </c>
      <c r="L33" s="196">
        <f aca="true" t="shared" si="5" ref="L33:L38">J33/C33</f>
        <v>0.9163896884674637</v>
      </c>
      <c r="M33" s="197">
        <f t="shared" si="3"/>
        <v>-31997.800000000105</v>
      </c>
    </row>
    <row r="34" spans="1:13" ht="13.5" thickBot="1">
      <c r="A34" s="192" t="s">
        <v>103</v>
      </c>
      <c r="B34" s="193">
        <f>SUM(B18+B33)</f>
        <v>1335730</v>
      </c>
      <c r="C34" s="193">
        <f>SUM(C18+C33)</f>
        <v>1093159.2</v>
      </c>
      <c r="D34" s="194">
        <f t="shared" si="4"/>
        <v>0.818398329003616</v>
      </c>
      <c r="E34" s="195"/>
      <c r="F34" s="195"/>
      <c r="G34" s="195"/>
      <c r="H34" s="195"/>
      <c r="I34" s="193">
        <f>SUM(I18+I33)</f>
        <v>1335189.2</v>
      </c>
      <c r="J34" s="193">
        <f>SUM(J18+J33)</f>
        <v>1134107.3</v>
      </c>
      <c r="K34" s="194">
        <f t="shared" si="0"/>
        <v>0.8493981976486928</v>
      </c>
      <c r="L34" s="196">
        <f t="shared" si="5"/>
        <v>1.0374584964385791</v>
      </c>
      <c r="M34" s="197">
        <f t="shared" si="3"/>
        <v>40948.10000000009</v>
      </c>
    </row>
    <row r="35" spans="1:13" ht="13.5" thickBot="1">
      <c r="A35" s="192" t="s">
        <v>104</v>
      </c>
      <c r="B35" s="193">
        <f>SUM(B36:B41)</f>
        <v>1226362.9</v>
      </c>
      <c r="C35" s="193">
        <f>SUM(C36:C41)</f>
        <v>1046125.3999999999</v>
      </c>
      <c r="D35" s="194">
        <f t="shared" si="4"/>
        <v>0.853030860604149</v>
      </c>
      <c r="E35" s="195"/>
      <c r="F35" s="195"/>
      <c r="G35" s="195"/>
      <c r="H35" s="195"/>
      <c r="I35" s="193">
        <f>SUM(I36:I41)</f>
        <v>1328334.2</v>
      </c>
      <c r="J35" s="193">
        <f>SUM(J36:J41)</f>
        <v>1100074.4</v>
      </c>
      <c r="K35" s="194">
        <f t="shared" si="0"/>
        <v>0.8281608649389588</v>
      </c>
      <c r="L35" s="196">
        <f t="shared" si="5"/>
        <v>1.0515702993159328</v>
      </c>
      <c r="M35" s="197">
        <f t="shared" si="3"/>
        <v>53949</v>
      </c>
    </row>
    <row r="36" spans="1:13" ht="12.75">
      <c r="A36" s="199" t="s">
        <v>106</v>
      </c>
      <c r="B36" s="188">
        <v>105414.8</v>
      </c>
      <c r="C36" s="188">
        <v>62709.9</v>
      </c>
      <c r="D36" s="200">
        <f>C36/B36/100%</f>
        <v>0.5948870557075477</v>
      </c>
      <c r="I36" s="188">
        <v>132224.2</v>
      </c>
      <c r="J36" s="188">
        <v>64572.4</v>
      </c>
      <c r="K36" s="200">
        <f>J36/I36/100%</f>
        <v>0.48835538426400005</v>
      </c>
      <c r="L36" s="172">
        <f t="shared" si="5"/>
        <v>1.029700254664734</v>
      </c>
      <c r="M36" s="191">
        <f t="shared" si="3"/>
        <v>1862.5</v>
      </c>
    </row>
    <row r="37" spans="1:13" ht="12.75">
      <c r="A37" s="164" t="s">
        <v>107</v>
      </c>
      <c r="B37" s="162">
        <v>1072959</v>
      </c>
      <c r="C37" s="162">
        <v>939371.7</v>
      </c>
      <c r="D37" s="163">
        <f>C37/B37/100%</f>
        <v>0.8754963609979505</v>
      </c>
      <c r="H37" s="8"/>
      <c r="I37" s="162">
        <v>1159367</v>
      </c>
      <c r="J37" s="162">
        <v>1026120</v>
      </c>
      <c r="K37" s="163">
        <f>J37/I37/100%</f>
        <v>0.8850691799921854</v>
      </c>
      <c r="L37" s="172">
        <f t="shared" si="5"/>
        <v>1.0923471507604499</v>
      </c>
      <c r="M37" s="166">
        <f t="shared" si="3"/>
        <v>86748.30000000005</v>
      </c>
    </row>
    <row r="38" spans="1:13" ht="12.75">
      <c r="A38" s="164" t="s">
        <v>105</v>
      </c>
      <c r="B38" s="162">
        <v>47989.9</v>
      </c>
      <c r="C38" s="162">
        <v>43947.9</v>
      </c>
      <c r="D38" s="163">
        <f>C38/B38/100%</f>
        <v>0.9157739441007379</v>
      </c>
      <c r="H38" s="8"/>
      <c r="I38" s="162">
        <v>36743</v>
      </c>
      <c r="J38" s="162">
        <v>9500</v>
      </c>
      <c r="K38" s="163">
        <f>J38/I38/100%</f>
        <v>0.2585526494842555</v>
      </c>
      <c r="L38" s="172">
        <f t="shared" si="5"/>
        <v>0.21616504997963498</v>
      </c>
      <c r="M38" s="166">
        <f t="shared" si="3"/>
        <v>-34447.9</v>
      </c>
    </row>
    <row r="39" spans="1:13" ht="12.75">
      <c r="A39" s="159" t="s">
        <v>143</v>
      </c>
      <c r="B39" s="162"/>
      <c r="C39" s="162">
        <v>0</v>
      </c>
      <c r="D39" s="163"/>
      <c r="H39" s="8"/>
      <c r="I39" s="162"/>
      <c r="J39" s="162">
        <v>40.7</v>
      </c>
      <c r="K39" s="163"/>
      <c r="L39" s="170"/>
      <c r="M39" s="166">
        <f t="shared" si="3"/>
        <v>40.7</v>
      </c>
    </row>
    <row r="40" spans="1:13" ht="12.75">
      <c r="A40" s="159" t="s">
        <v>111</v>
      </c>
      <c r="B40" s="162">
        <v>0</v>
      </c>
      <c r="C40" s="162">
        <v>96.7</v>
      </c>
      <c r="D40" s="163"/>
      <c r="H40" s="8"/>
      <c r="I40" s="162">
        <v>0</v>
      </c>
      <c r="J40" s="162">
        <v>196.3</v>
      </c>
      <c r="K40" s="163"/>
      <c r="L40" s="172">
        <f>J40/C40</f>
        <v>2.029989658738366</v>
      </c>
      <c r="M40" s="166">
        <f t="shared" si="3"/>
        <v>99.60000000000001</v>
      </c>
    </row>
    <row r="41" spans="1:13" ht="13.5" customHeight="1" thickBot="1">
      <c r="A41" s="182" t="s">
        <v>94</v>
      </c>
      <c r="B41" s="183">
        <v>-0.8</v>
      </c>
      <c r="C41" s="183">
        <v>-0.8</v>
      </c>
      <c r="D41" s="198">
        <f>C41/B41/100%</f>
        <v>1</v>
      </c>
      <c r="H41" s="8"/>
      <c r="I41" s="183">
        <v>0</v>
      </c>
      <c r="J41" s="183">
        <v>-355</v>
      </c>
      <c r="K41" s="198"/>
      <c r="L41" s="185"/>
      <c r="M41" s="186">
        <f t="shared" si="3"/>
        <v>-354.2</v>
      </c>
    </row>
    <row r="42" spans="1:13" ht="14.25" customHeight="1" thickBot="1">
      <c r="A42" s="201" t="s">
        <v>108</v>
      </c>
      <c r="B42" s="193">
        <f>SUM(B35+B34)</f>
        <v>2562092.9</v>
      </c>
      <c r="C42" s="193">
        <f>SUM(C35+C34)</f>
        <v>2139284.5999999996</v>
      </c>
      <c r="D42" s="194">
        <f>C42/B42/100%</f>
        <v>0.8349754218514089</v>
      </c>
      <c r="E42" s="195"/>
      <c r="F42" s="195"/>
      <c r="G42" s="195"/>
      <c r="H42" s="195"/>
      <c r="I42" s="193">
        <f>SUM(I35+I34)</f>
        <v>2663523.4</v>
      </c>
      <c r="J42" s="193">
        <f>SUM(J35+J34)</f>
        <v>2234181.7</v>
      </c>
      <c r="K42" s="194">
        <f>J42/I42/100%</f>
        <v>0.8388068601161905</v>
      </c>
      <c r="L42" s="196">
        <f>J42/C42</f>
        <v>1.044359268514344</v>
      </c>
      <c r="M42" s="197">
        <f t="shared" si="3"/>
        <v>94897.10000000056</v>
      </c>
    </row>
    <row r="43" spans="2:4" ht="12.75">
      <c r="B43" s="155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ht="12.75">
      <c r="D61" s="115"/>
    </row>
    <row r="62" spans="1:4" ht="15.75">
      <c r="A62" s="204"/>
      <c r="B62" s="204"/>
      <c r="C62" s="204"/>
      <c r="D62" s="205"/>
    </row>
    <row r="63" spans="1:4" ht="15.75">
      <c r="A63" s="156"/>
      <c r="B63" s="156"/>
      <c r="C63" s="156"/>
      <c r="D63" s="115"/>
    </row>
    <row r="64" spans="1:4" ht="15.75">
      <c r="A64" s="129"/>
      <c r="B64" s="129"/>
      <c r="C64" s="129"/>
      <c r="D64" s="115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</sheetData>
  <sheetProtection/>
  <mergeCells count="11">
    <mergeCell ref="M3:M5"/>
    <mergeCell ref="K3:K5"/>
    <mergeCell ref="A2:K2"/>
    <mergeCell ref="J3:J5"/>
    <mergeCell ref="D3:D5"/>
    <mergeCell ref="A62:D62"/>
    <mergeCell ref="I3:I5"/>
    <mergeCell ref="A3:A5"/>
    <mergeCell ref="B3:B5"/>
    <mergeCell ref="C3:C5"/>
    <mergeCell ref="L3:L5"/>
  </mergeCells>
  <printOptions/>
  <pageMargins left="0.5905511811023623" right="0.15748031496062992" top="0" bottom="0" header="0.15748031496062992" footer="0.1181102362204724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3.875" style="0" customWidth="1"/>
    <col min="2" max="2" width="12.375" style="0" customWidth="1"/>
    <col min="3" max="3" width="13.00390625" style="0" customWidth="1"/>
  </cols>
  <sheetData>
    <row r="1" spans="1:4" ht="12.75" customHeight="1">
      <c r="A1" s="206" t="s">
        <v>100</v>
      </c>
      <c r="B1" s="206" t="s">
        <v>118</v>
      </c>
      <c r="C1" s="206" t="s">
        <v>149</v>
      </c>
      <c r="D1" s="207" t="s">
        <v>120</v>
      </c>
    </row>
    <row r="2" spans="1:4" ht="12.75">
      <c r="A2" s="207"/>
      <c r="B2" s="206"/>
      <c r="C2" s="206"/>
      <c r="D2" s="216"/>
    </row>
    <row r="3" spans="1:4" ht="28.5" customHeight="1">
      <c r="A3" s="207"/>
      <c r="B3" s="206"/>
      <c r="C3" s="206"/>
      <c r="D3" s="216"/>
    </row>
    <row r="4" spans="1:4" ht="21" customHeight="1">
      <c r="A4" s="160" t="s">
        <v>142</v>
      </c>
      <c r="B4" s="165">
        <f>SUM(B5:B16)</f>
        <v>15667</v>
      </c>
      <c r="C4" s="165">
        <f>SUM(C5:C16)</f>
        <v>22477.600000000002</v>
      </c>
      <c r="D4" s="161">
        <f>C4/B4/100%</f>
        <v>1.4347098997893664</v>
      </c>
    </row>
    <row r="5" spans="1:4" ht="63.75">
      <c r="A5" s="160" t="s">
        <v>141</v>
      </c>
      <c r="B5" s="177">
        <v>275</v>
      </c>
      <c r="C5" s="177">
        <v>346.1</v>
      </c>
      <c r="D5" s="163"/>
    </row>
    <row r="6" spans="1:4" ht="51.75" customHeight="1">
      <c r="A6" s="159" t="s">
        <v>140</v>
      </c>
      <c r="B6" s="177">
        <v>10</v>
      </c>
      <c r="C6" s="177">
        <v>56.7</v>
      </c>
      <c r="D6" s="163"/>
    </row>
    <row r="7" spans="1:4" ht="54" customHeight="1">
      <c r="A7" s="159" t="s">
        <v>139</v>
      </c>
      <c r="B7" s="177">
        <v>211</v>
      </c>
      <c r="C7" s="177">
        <v>65</v>
      </c>
      <c r="D7" s="163"/>
    </row>
    <row r="8" spans="1:4" ht="51">
      <c r="A8" s="159" t="s">
        <v>138</v>
      </c>
      <c r="B8" s="177">
        <v>30</v>
      </c>
      <c r="C8" s="177">
        <v>279</v>
      </c>
      <c r="D8" s="163"/>
    </row>
    <row r="9" spans="1:4" ht="42" customHeight="1">
      <c r="A9" s="179" t="s">
        <v>137</v>
      </c>
      <c r="B9" s="177">
        <v>200</v>
      </c>
      <c r="C9" s="177">
        <v>-65</v>
      </c>
      <c r="D9" s="163"/>
    </row>
    <row r="10" spans="1:4" ht="69" customHeight="1">
      <c r="A10" s="179" t="s">
        <v>136</v>
      </c>
      <c r="B10" s="177">
        <v>0</v>
      </c>
      <c r="C10" s="177">
        <v>17</v>
      </c>
      <c r="D10" s="163"/>
    </row>
    <row r="11" spans="1:4" ht="51.75" customHeight="1">
      <c r="A11" s="179" t="s">
        <v>144</v>
      </c>
      <c r="B11" s="177"/>
      <c r="C11" s="177">
        <v>250.9</v>
      </c>
      <c r="D11" s="163"/>
    </row>
    <row r="12" spans="1:4" ht="53.25" customHeight="1">
      <c r="A12" s="178" t="s">
        <v>145</v>
      </c>
      <c r="B12" s="177"/>
      <c r="C12" s="177">
        <v>4.1</v>
      </c>
      <c r="D12" s="163"/>
    </row>
    <row r="13" spans="1:4" ht="60.75" customHeight="1">
      <c r="A13" s="159" t="s">
        <v>135</v>
      </c>
      <c r="B13" s="177">
        <v>90</v>
      </c>
      <c r="C13" s="177">
        <v>345</v>
      </c>
      <c r="D13" s="175"/>
    </row>
    <row r="14" spans="1:4" ht="51" customHeight="1">
      <c r="A14" s="159" t="s">
        <v>134</v>
      </c>
      <c r="B14" s="177">
        <v>3</v>
      </c>
      <c r="C14" s="177"/>
      <c r="D14" s="175"/>
    </row>
    <row r="15" spans="1:4" ht="51">
      <c r="A15" s="159" t="s">
        <v>133</v>
      </c>
      <c r="B15" s="177">
        <v>2</v>
      </c>
      <c r="C15" s="177"/>
      <c r="D15" s="175"/>
    </row>
    <row r="16" spans="1:4" ht="26.25" customHeight="1">
      <c r="A16" s="180" t="s">
        <v>132</v>
      </c>
      <c r="B16" s="202">
        <v>14846</v>
      </c>
      <c r="C16" s="202">
        <f>SUM(C17:C22)</f>
        <v>21178.800000000003</v>
      </c>
      <c r="D16" s="175"/>
    </row>
    <row r="17" spans="1:4" ht="40.5" customHeight="1">
      <c r="A17" s="179" t="s">
        <v>131</v>
      </c>
      <c r="B17" s="177"/>
      <c r="C17" s="176">
        <v>127.5</v>
      </c>
      <c r="D17" s="175"/>
    </row>
    <row r="18" spans="1:4" ht="48">
      <c r="A18" s="160" t="s">
        <v>130</v>
      </c>
      <c r="B18" s="177"/>
      <c r="C18" s="176">
        <v>11171.6</v>
      </c>
      <c r="D18" s="175"/>
    </row>
    <row r="19" spans="1:4" ht="41.25" customHeight="1">
      <c r="A19" s="160" t="s">
        <v>146</v>
      </c>
      <c r="B19" s="177"/>
      <c r="C19" s="176">
        <v>81.5</v>
      </c>
      <c r="D19" s="175"/>
    </row>
    <row r="20" spans="1:4" ht="38.25">
      <c r="A20" s="160" t="s">
        <v>147</v>
      </c>
      <c r="B20" s="177"/>
      <c r="C20" s="176">
        <v>1</v>
      </c>
      <c r="D20" s="175"/>
    </row>
    <row r="21" spans="1:4" ht="48">
      <c r="A21" s="160" t="s">
        <v>129</v>
      </c>
      <c r="B21" s="177"/>
      <c r="C21" s="176">
        <v>9793.7</v>
      </c>
      <c r="D21" s="175"/>
    </row>
    <row r="22" spans="1:4" ht="126.75" customHeight="1">
      <c r="A22" s="178" t="s">
        <v>128</v>
      </c>
      <c r="B22" s="177"/>
      <c r="C22" s="176">
        <v>3.5</v>
      </c>
      <c r="D22" s="175"/>
    </row>
    <row r="23" ht="12.75">
      <c r="A23" s="174"/>
    </row>
    <row r="24" ht="12.75">
      <c r="A24" s="174"/>
    </row>
    <row r="25" ht="12.75">
      <c r="A25" s="174"/>
    </row>
    <row r="26" ht="12.75">
      <c r="A26" s="174"/>
    </row>
    <row r="27" ht="12.75">
      <c r="A27" s="174"/>
    </row>
    <row r="28" ht="12.75">
      <c r="A28" s="174"/>
    </row>
    <row r="29" ht="12.75">
      <c r="A29" s="174"/>
    </row>
    <row r="30" ht="12.75">
      <c r="A30" s="174"/>
    </row>
    <row r="31" ht="12.75">
      <c r="A31" s="174"/>
    </row>
    <row r="32" ht="12.75">
      <c r="A32" s="174"/>
    </row>
    <row r="33" ht="12.75">
      <c r="A33" s="174"/>
    </row>
    <row r="34" ht="12.75">
      <c r="A34" s="174"/>
    </row>
  </sheetData>
  <sheetProtection/>
  <mergeCells count="4">
    <mergeCell ref="B1:B3"/>
    <mergeCell ref="C1:C3"/>
    <mergeCell ref="D1:D3"/>
    <mergeCell ref="A1:A3"/>
  </mergeCells>
  <printOptions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2017-12-04T08:10:42Z</cp:lastPrinted>
  <dcterms:created xsi:type="dcterms:W3CDTF">1998-12-22T06:31:00Z</dcterms:created>
  <dcterms:modified xsi:type="dcterms:W3CDTF">2017-12-22T13:36:36Z</dcterms:modified>
  <cp:category/>
  <cp:version/>
  <cp:contentType/>
  <cp:contentStatus/>
</cp:coreProperties>
</file>