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2019-2020'!$10:$10</definedName>
  </definedNames>
  <calcPr fullCalcOnLoad="1"/>
</workbook>
</file>

<file path=xl/sharedStrings.xml><?xml version="1.0" encoding="utf-8"?>
<sst xmlns="http://schemas.openxmlformats.org/spreadsheetml/2006/main" count="115" uniqueCount="83">
  <si>
    <t>1 00 00000 00 0000 000</t>
  </si>
  <si>
    <t>1 08 00000 00 0000 000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</si>
  <si>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</si>
  <si>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</si>
  <si>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</si>
  <si>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</si>
  <si>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</si>
  <si>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</si>
  <si>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</si>
  <si>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</si>
  <si>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</si>
  <si>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</si>
  <si>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</si>
  <si>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</si>
  <si>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</si>
  <si>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</si>
  <si>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</si>
  <si>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</si>
  <si>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</si>
  <si>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</si>
  <si>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</si>
  <si>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</si>
  <si>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</si>
  <si>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</si>
  <si>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</si>
  <si>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</si>
  <si>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</si>
  <si>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</si>
  <si>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</si>
  <si>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</si>
  <si>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</si>
  <si>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 xml:space="preserve">000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</si>
  <si>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</si>
  <si>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</si>
  <si>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</si>
  <si>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</si>
  <si>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</si>
  <si>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</si>
  <si>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</si>
  <si>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</si>
  <si>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</si>
  <si>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</si>
  <si>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</si>
  <si>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</si>
  <si>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</si>
  <si>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</si>
  <si>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</si>
  <si>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</si>
  <si>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</si>
  <si>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</si>
  <si>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Налог, взимаемый в связи с применением упрощенной системы налогообложения</t>
  </si>
  <si>
    <t>113 00000 00 0000 000</t>
  </si>
  <si>
    <t>Доходы от оказания платных услуг (работ) и компенсации затрат государства</t>
  </si>
  <si>
    <t>Темп роста 2021 года к 2020 году, %</t>
  </si>
  <si>
    <t xml:space="preserve">1 05 03000 02 0000 110 </t>
  </si>
  <si>
    <t>Единый сельскохозяйственный налог</t>
  </si>
  <si>
    <t>1 17 00000 00 0000 000</t>
  </si>
  <si>
    <t>ПРОЧИЕ НЕНАЛОГОВЫЕ ДОХОДЫ</t>
  </si>
  <si>
    <t>Возврат остатков субсидий. Субвенций и иных межбюджетных трансфертов, имеющих целевое назначение, прошлых лет</t>
  </si>
  <si>
    <t>1 09 00000 00 0000 000</t>
  </si>
  <si>
    <t>Задолженность и перерасчеты по отмененным налогам и сборам</t>
  </si>
  <si>
    <t xml:space="preserve">        Сведения о прогнозируемых объемах поступлений по видам доходов на 2020 финансовый год и плановый период в сравнении с ожидаемым исполнением 2019 года</t>
  </si>
  <si>
    <t>Ожидаемое исполнение 2019 года                      тыс. руб.</t>
  </si>
  <si>
    <t>202 49999 04 0000 150</t>
  </si>
  <si>
    <t>2 19 60010 04 0000 150</t>
  </si>
  <si>
    <t>2 02 39999 04 0000 150</t>
  </si>
  <si>
    <t>2 02 35082 04 0000 150</t>
  </si>
  <si>
    <t>2 02 35118 04 0000 150</t>
  </si>
  <si>
    <t>2 02 30029 04 0000 150</t>
  </si>
  <si>
    <t>2 02 30024 04 0000 150</t>
  </si>
  <si>
    <t>2 02 30022 04 0000 150</t>
  </si>
  <si>
    <t>2 02 30000 00 0000 150</t>
  </si>
  <si>
    <t>2 02 20000 00 0000 150</t>
  </si>
  <si>
    <t>Прочие межбюджетные трансферты, передаваемые бюджетам городских округов</t>
  </si>
  <si>
    <t>2 02 35120 04 0000 150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</si>
  <si>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</si>
  <si>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Темп роста 2020 года              к ожидаемому исполнению 2019 года, %</t>
  </si>
  <si>
    <t>2021 год                              тыс. руб.</t>
  </si>
  <si>
    <t>2022 год                        тыс. руб.</t>
  </si>
  <si>
    <t>Темп роста 2022 года к 2021 году, %</t>
  </si>
  <si>
    <t>2020 год                          тыс. руб.</t>
  </si>
  <si>
    <t>2 02 35469 04 0000 150</t>
  </si>
  <si>
    <t>Субвенции бюджетам городских округов на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</si>
</sst>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  <numFmt numFmtId="178" formatCode="0.0%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90" zoomScaleNormal="90" zoomScalePageLayoutView="0" workbookViewId="0" topLeftCell="A1">
      <selection activeCell="M45" sqref="M45"/>
    </sheetView>
  </sheetViews>
  <sheetFormatPr defaultColWidth="9.00390625" defaultRowHeight="12.75"/>
  <cols>
    <col min="1" max="1" width="5.125" style="7" customWidth="1"/>
    <col min="2" max="2" width="25.375" style="4" customWidth="1"/>
    <col min="3" max="3" width="63.125" style="15" customWidth="1"/>
    <col min="4" max="4" width="17.625" style="15" customWidth="1"/>
    <col min="5" max="5" width="20.00390625" style="15" customWidth="1"/>
    <col min="6" max="6" width="16.625" style="15" customWidth="1"/>
    <col min="7" max="7" width="20.375" style="13" customWidth="1"/>
    <col min="8" max="8" width="14.00390625" style="13" customWidth="1"/>
    <col min="9" max="9" width="18.875" style="2" customWidth="1"/>
    <col min="10" max="10" width="15.25390625" style="2" customWidth="1"/>
    <col min="11" max="11" width="11.00390625" style="2" customWidth="1"/>
    <col min="12" max="16384" width="9.125" style="2" customWidth="1"/>
  </cols>
  <sheetData>
    <row r="1" spans="3:9" ht="15.75">
      <c r="C1" s="19"/>
      <c r="D1" s="19"/>
      <c r="E1" s="19"/>
      <c r="F1" s="19"/>
      <c r="G1" s="57"/>
      <c r="H1" s="57"/>
      <c r="I1" s="57"/>
    </row>
    <row r="2" spans="3:9" ht="15.75">
      <c r="C2" s="19"/>
      <c r="D2" s="19"/>
      <c r="E2" s="19"/>
      <c r="F2" s="19"/>
      <c r="G2" s="21"/>
      <c r="H2" s="21"/>
      <c r="I2" s="21"/>
    </row>
    <row r="3" spans="3:9" ht="15.75">
      <c r="C3" s="19"/>
      <c r="D3" s="19"/>
      <c r="E3" s="19"/>
      <c r="F3" s="19"/>
      <c r="G3" s="57"/>
      <c r="H3" s="57"/>
      <c r="I3" s="57"/>
    </row>
    <row r="4" spans="3:9" ht="15.75">
      <c r="C4" s="19"/>
      <c r="D4" s="19"/>
      <c r="E4" s="19"/>
      <c r="F4" s="19"/>
      <c r="G4" s="58"/>
      <c r="H4" s="58"/>
      <c r="I4" s="58"/>
    </row>
    <row r="6" spans="1:10" ht="16.5">
      <c r="A6" s="62" t="s">
        <v>61</v>
      </c>
      <c r="B6" s="62"/>
      <c r="C6" s="62"/>
      <c r="D6" s="62"/>
      <c r="E6" s="62"/>
      <c r="F6" s="62"/>
      <c r="G6" s="62"/>
      <c r="H6" s="62"/>
      <c r="I6" s="63"/>
      <c r="J6" s="13"/>
    </row>
    <row r="7" spans="2:8" ht="16.5">
      <c r="B7" s="59"/>
      <c r="C7" s="60"/>
      <c r="D7" s="60"/>
      <c r="E7" s="60"/>
      <c r="F7" s="60"/>
      <c r="G7" s="60"/>
      <c r="H7" s="22"/>
    </row>
    <row r="8" spans="2:9" ht="18" customHeight="1">
      <c r="B8" s="5"/>
      <c r="C8" s="14"/>
      <c r="D8" s="14"/>
      <c r="E8" s="14"/>
      <c r="F8" s="14"/>
      <c r="I8" s="9"/>
    </row>
    <row r="9" spans="2:9" ht="18" customHeight="1" hidden="1">
      <c r="B9" s="5"/>
      <c r="C9" s="14"/>
      <c r="D9" s="14"/>
      <c r="E9" s="14"/>
      <c r="F9" s="14"/>
      <c r="I9" s="9"/>
    </row>
    <row r="10" spans="1:10" s="3" customFormat="1" ht="85.5" customHeight="1">
      <c r="A10" s="61" t="s">
        <v>5</v>
      </c>
      <c r="B10" s="61"/>
      <c r="C10" s="44" t="s">
        <v>6</v>
      </c>
      <c r="D10" s="44" t="s">
        <v>62</v>
      </c>
      <c r="E10" s="66" t="s">
        <v>80</v>
      </c>
      <c r="F10" s="44" t="s">
        <v>76</v>
      </c>
      <c r="G10" s="20" t="s">
        <v>77</v>
      </c>
      <c r="H10" s="45" t="s">
        <v>53</v>
      </c>
      <c r="I10" s="65" t="s">
        <v>78</v>
      </c>
      <c r="J10" s="45" t="s">
        <v>79</v>
      </c>
    </row>
    <row r="11" spans="1:10" s="3" customFormat="1" ht="34.5" customHeight="1">
      <c r="A11" s="24" t="s">
        <v>2</v>
      </c>
      <c r="B11" s="23" t="s">
        <v>0</v>
      </c>
      <c r="C11" s="25" t="s">
        <v>43</v>
      </c>
      <c r="D11" s="46">
        <f>SUM(D12+D13+D19+D22+D23+D24+D25+D26+D27+D28+D29+D14)</f>
        <v>1464056.6</v>
      </c>
      <c r="E11" s="46">
        <f>SUM(E12+E13+E19+E22+E24+E25+E26+E27+E28+E14+E29)</f>
        <v>1574259</v>
      </c>
      <c r="F11" s="54">
        <f>E11/D11</f>
        <v>1.0752719532837733</v>
      </c>
      <c r="G11" s="46">
        <f>SUM(G12+G13+G19+G22+G24+G25+G26+G27+G28+G14+G29)</f>
        <v>1616770</v>
      </c>
      <c r="H11" s="54">
        <f>G11/E11</f>
        <v>1.0270038157634798</v>
      </c>
      <c r="I11" s="46">
        <f>SUM(I12+I13+I19+I22+I24+I25+I26+I27+I28+I14+I29)</f>
        <v>1659125</v>
      </c>
      <c r="J11" s="42">
        <f>I11/G11</f>
        <v>1.0261972946059117</v>
      </c>
    </row>
    <row r="12" spans="1:10" s="1" customFormat="1" ht="21" customHeight="1">
      <c r="A12" s="24" t="s">
        <v>2</v>
      </c>
      <c r="B12" s="23" t="s">
        <v>14</v>
      </c>
      <c r="C12" s="25" t="s">
        <v>44</v>
      </c>
      <c r="D12" s="46">
        <v>393586</v>
      </c>
      <c r="E12" s="46">
        <v>421766</v>
      </c>
      <c r="F12" s="54">
        <f>E12/D12</f>
        <v>1.0715980751347862</v>
      </c>
      <c r="G12" s="47">
        <v>452556</v>
      </c>
      <c r="H12" s="54">
        <f>G12/E12</f>
        <v>1.073002565403565</v>
      </c>
      <c r="I12" s="47">
        <v>486498</v>
      </c>
      <c r="J12" s="42">
        <f aca="true" t="shared" si="0" ref="J12:J47">I12/G12</f>
        <v>1.0750006629013868</v>
      </c>
    </row>
    <row r="13" spans="1:10" s="1" customFormat="1" ht="42" customHeight="1">
      <c r="A13" s="27" t="s">
        <v>2</v>
      </c>
      <c r="B13" s="28" t="s">
        <v>42</v>
      </c>
      <c r="C13" s="29" t="s">
        <v>45</v>
      </c>
      <c r="D13" s="47">
        <v>4156</v>
      </c>
      <c r="E13" s="47">
        <v>3732</v>
      </c>
      <c r="F13" s="54">
        <f>E13/D13</f>
        <v>0.8979788257940328</v>
      </c>
      <c r="G13" s="47">
        <v>3716</v>
      </c>
      <c r="H13" s="54">
        <f>G13/E13</f>
        <v>0.9957127545551983</v>
      </c>
      <c r="I13" s="47">
        <v>3763</v>
      </c>
      <c r="J13" s="42">
        <f t="shared" si="0"/>
        <v>1.01264800861141</v>
      </c>
    </row>
    <row r="14" spans="1:10" s="1" customFormat="1" ht="24.75" customHeight="1">
      <c r="A14" s="24" t="s">
        <v>2</v>
      </c>
      <c r="B14" s="23" t="s">
        <v>16</v>
      </c>
      <c r="C14" s="25" t="s">
        <v>15</v>
      </c>
      <c r="D14" s="46">
        <f>SUM(D15:D18)</f>
        <v>409415</v>
      </c>
      <c r="E14" s="46">
        <f>SUM(E15:E18)</f>
        <v>474049</v>
      </c>
      <c r="F14" s="54">
        <f>E14/D14</f>
        <v>1.1578691547696103</v>
      </c>
      <c r="G14" s="46">
        <f>SUM(G16,G15,G18)</f>
        <v>531753</v>
      </c>
      <c r="H14" s="54">
        <f>G14/E14</f>
        <v>1.1217258131543364</v>
      </c>
      <c r="I14" s="46">
        <f>SUM(I16,I15,I18)</f>
        <v>566901</v>
      </c>
      <c r="J14" s="42">
        <f t="shared" si="0"/>
        <v>1.0660983576961485</v>
      </c>
    </row>
    <row r="15" spans="1:10" s="1" customFormat="1" ht="35.25" customHeight="1">
      <c r="A15" s="30" t="s">
        <v>2</v>
      </c>
      <c r="B15" s="31" t="s">
        <v>40</v>
      </c>
      <c r="C15" s="32" t="s">
        <v>50</v>
      </c>
      <c r="D15" s="49">
        <v>337524</v>
      </c>
      <c r="E15" s="49">
        <v>403533</v>
      </c>
      <c r="F15" s="54">
        <f>E15/D15</f>
        <v>1.1955683151420344</v>
      </c>
      <c r="G15" s="49">
        <v>496846</v>
      </c>
      <c r="H15" s="54">
        <f>G15/E15</f>
        <v>1.231240072063499</v>
      </c>
      <c r="I15" s="49">
        <v>535961</v>
      </c>
      <c r="J15" s="42">
        <f t="shared" si="0"/>
        <v>1.07872660743973</v>
      </c>
    </row>
    <row r="16" spans="1:10" s="1" customFormat="1" ht="37.5" customHeight="1">
      <c r="A16" s="30" t="s">
        <v>2</v>
      </c>
      <c r="B16" s="31" t="s">
        <v>9</v>
      </c>
      <c r="C16" s="32" t="s">
        <v>4</v>
      </c>
      <c r="D16" s="49">
        <v>57077</v>
      </c>
      <c r="E16" s="49">
        <v>51001</v>
      </c>
      <c r="F16" s="54">
        <f>E16/D16</f>
        <v>0.8935473132785535</v>
      </c>
      <c r="G16" s="49">
        <v>9996</v>
      </c>
      <c r="H16" s="54">
        <f>G16/E16</f>
        <v>0.19599615693809924</v>
      </c>
      <c r="I16" s="49">
        <v>0</v>
      </c>
      <c r="J16" s="42">
        <f t="shared" si="0"/>
        <v>0</v>
      </c>
    </row>
    <row r="17" spans="1:10" s="1" customFormat="1" ht="24" customHeight="1">
      <c r="A17" s="30" t="s">
        <v>2</v>
      </c>
      <c r="B17" s="31" t="s">
        <v>54</v>
      </c>
      <c r="C17" s="32" t="s">
        <v>55</v>
      </c>
      <c r="D17" s="49">
        <v>51</v>
      </c>
      <c r="E17" s="48">
        <v>0</v>
      </c>
      <c r="F17" s="54">
        <f>E17/D17</f>
        <v>0</v>
      </c>
      <c r="G17" s="49">
        <v>0</v>
      </c>
      <c r="H17" s="54"/>
      <c r="I17" s="49">
        <v>0</v>
      </c>
      <c r="J17" s="42"/>
    </row>
    <row r="18" spans="1:10" ht="19.5" customHeight="1">
      <c r="A18" s="30" t="s">
        <v>2</v>
      </c>
      <c r="B18" s="31" t="s">
        <v>46</v>
      </c>
      <c r="C18" s="32" t="s">
        <v>47</v>
      </c>
      <c r="D18" s="49">
        <v>14763</v>
      </c>
      <c r="E18" s="49">
        <v>19515</v>
      </c>
      <c r="F18" s="54">
        <f>E18/D18</f>
        <v>1.321885795570006</v>
      </c>
      <c r="G18" s="52">
        <v>24911</v>
      </c>
      <c r="H18" s="54">
        <f>G18/E18</f>
        <v>1.2765052523699718</v>
      </c>
      <c r="I18" s="52">
        <v>30940</v>
      </c>
      <c r="J18" s="43">
        <f t="shared" si="0"/>
        <v>1.2420215968849102</v>
      </c>
    </row>
    <row r="19" spans="1:10" s="1" customFormat="1" ht="30.75" customHeight="1">
      <c r="A19" s="24" t="s">
        <v>2</v>
      </c>
      <c r="B19" s="23" t="s">
        <v>18</v>
      </c>
      <c r="C19" s="25" t="s">
        <v>17</v>
      </c>
      <c r="D19" s="46">
        <f>SUM(D20:D21)</f>
        <v>269940</v>
      </c>
      <c r="E19" s="46">
        <f>SUM(E20:E21)</f>
        <v>281549</v>
      </c>
      <c r="F19" s="54">
        <f>E19/D19</f>
        <v>1.0430058531525523</v>
      </c>
      <c r="G19" s="46">
        <f>SUM(G21,G20)</f>
        <v>281549</v>
      </c>
      <c r="H19" s="54">
        <f>G19/E19</f>
        <v>1</v>
      </c>
      <c r="I19" s="46">
        <f>SUM(I21,I20)</f>
        <v>281549</v>
      </c>
      <c r="J19" s="42">
        <f t="shared" si="0"/>
        <v>1</v>
      </c>
    </row>
    <row r="20" spans="1:10" ht="24" customHeight="1">
      <c r="A20" s="30" t="s">
        <v>2</v>
      </c>
      <c r="B20" s="31" t="s">
        <v>10</v>
      </c>
      <c r="C20" s="35" t="s">
        <v>12</v>
      </c>
      <c r="D20" s="49">
        <v>101529</v>
      </c>
      <c r="E20" s="49">
        <v>111776</v>
      </c>
      <c r="F20" s="54">
        <f>E20/D20</f>
        <v>1.100926828787834</v>
      </c>
      <c r="G20" s="49">
        <v>111776</v>
      </c>
      <c r="H20" s="54">
        <f>G20/E20</f>
        <v>1</v>
      </c>
      <c r="I20" s="49">
        <v>111776</v>
      </c>
      <c r="J20" s="42">
        <f t="shared" si="0"/>
        <v>1</v>
      </c>
    </row>
    <row r="21" spans="1:10" ht="24.75" customHeight="1">
      <c r="A21" s="30" t="s">
        <v>2</v>
      </c>
      <c r="B21" s="31" t="s">
        <v>11</v>
      </c>
      <c r="C21" s="35" t="s">
        <v>19</v>
      </c>
      <c r="D21" s="49">
        <v>168411</v>
      </c>
      <c r="E21" s="49">
        <v>169773</v>
      </c>
      <c r="F21" s="54">
        <f>E21/D21</f>
        <v>1.0080873577141636</v>
      </c>
      <c r="G21" s="49">
        <v>169773</v>
      </c>
      <c r="H21" s="54">
        <f>G21/E21</f>
        <v>1</v>
      </c>
      <c r="I21" s="49">
        <v>169773</v>
      </c>
      <c r="J21" s="42">
        <f t="shared" si="0"/>
        <v>1</v>
      </c>
    </row>
    <row r="22" spans="1:10" s="1" customFormat="1" ht="20.25" customHeight="1">
      <c r="A22" s="24" t="s">
        <v>2</v>
      </c>
      <c r="B22" s="23" t="s">
        <v>1</v>
      </c>
      <c r="C22" s="25" t="s">
        <v>37</v>
      </c>
      <c r="D22" s="46">
        <v>16220</v>
      </c>
      <c r="E22" s="46">
        <v>16836</v>
      </c>
      <c r="F22" s="54">
        <f>E22/D22</f>
        <v>1.0379778051787916</v>
      </c>
      <c r="G22" s="46">
        <v>17509</v>
      </c>
      <c r="H22" s="54">
        <f>G22/E22</f>
        <v>1.0399738655262534</v>
      </c>
      <c r="I22" s="46">
        <v>18209</v>
      </c>
      <c r="J22" s="42">
        <f t="shared" si="0"/>
        <v>1.0399794391455823</v>
      </c>
    </row>
    <row r="23" spans="1:10" s="1" customFormat="1" ht="33.75" customHeight="1">
      <c r="A23" s="24" t="s">
        <v>2</v>
      </c>
      <c r="B23" s="23" t="s">
        <v>59</v>
      </c>
      <c r="C23" s="25" t="s">
        <v>60</v>
      </c>
      <c r="D23" s="46">
        <v>5.4</v>
      </c>
      <c r="E23" s="46">
        <v>0</v>
      </c>
      <c r="F23" s="54">
        <f>E23/D23</f>
        <v>0</v>
      </c>
      <c r="G23" s="46">
        <v>0</v>
      </c>
      <c r="H23" s="54"/>
      <c r="I23" s="46">
        <v>0</v>
      </c>
      <c r="J23" s="42"/>
    </row>
    <row r="24" spans="1:10" s="1" customFormat="1" ht="47.25">
      <c r="A24" s="24" t="s">
        <v>2</v>
      </c>
      <c r="B24" s="23" t="s">
        <v>21</v>
      </c>
      <c r="C24" s="26" t="s">
        <v>20</v>
      </c>
      <c r="D24" s="46">
        <v>284427.2</v>
      </c>
      <c r="E24" s="46">
        <v>327697</v>
      </c>
      <c r="F24" s="54">
        <f>E24/D24</f>
        <v>1.1521296134828174</v>
      </c>
      <c r="G24" s="46">
        <v>300757</v>
      </c>
      <c r="H24" s="54">
        <f>G24/E24</f>
        <v>0.917789909581107</v>
      </c>
      <c r="I24" s="46">
        <v>277275</v>
      </c>
      <c r="J24" s="42">
        <f t="shared" si="0"/>
        <v>0.9219236792493608</v>
      </c>
    </row>
    <row r="25" spans="1:10" s="1" customFormat="1" ht="28.5" customHeight="1">
      <c r="A25" s="24" t="s">
        <v>2</v>
      </c>
      <c r="B25" s="23" t="s">
        <v>25</v>
      </c>
      <c r="C25" s="25" t="s">
        <v>24</v>
      </c>
      <c r="D25" s="46">
        <v>546</v>
      </c>
      <c r="E25" s="46">
        <v>567</v>
      </c>
      <c r="F25" s="54">
        <f>E25/D25</f>
        <v>1.0384615384615385</v>
      </c>
      <c r="G25" s="46">
        <v>567</v>
      </c>
      <c r="H25" s="54">
        <f>G25/E25</f>
        <v>1</v>
      </c>
      <c r="I25" s="46">
        <v>567</v>
      </c>
      <c r="J25" s="42">
        <f t="shared" si="0"/>
        <v>1</v>
      </c>
    </row>
    <row r="26" spans="1:10" s="17" customFormat="1" ht="33.75" customHeight="1">
      <c r="A26" s="27" t="s">
        <v>2</v>
      </c>
      <c r="B26" s="33" t="s">
        <v>51</v>
      </c>
      <c r="C26" s="34" t="s">
        <v>52</v>
      </c>
      <c r="D26" s="47">
        <v>9397</v>
      </c>
      <c r="E26" s="47">
        <v>13864</v>
      </c>
      <c r="F26" s="54">
        <f>E26/D26</f>
        <v>1.4753644780249016</v>
      </c>
      <c r="G26" s="64">
        <v>13864</v>
      </c>
      <c r="H26" s="54">
        <f>G26/E26</f>
        <v>1</v>
      </c>
      <c r="I26" s="64">
        <v>13864</v>
      </c>
      <c r="J26" s="42">
        <f t="shared" si="0"/>
        <v>1</v>
      </c>
    </row>
    <row r="27" spans="1:10" s="1" customFormat="1" ht="34.5" customHeight="1">
      <c r="A27" s="24" t="s">
        <v>2</v>
      </c>
      <c r="B27" s="23" t="s">
        <v>27</v>
      </c>
      <c r="C27" s="26" t="s">
        <v>26</v>
      </c>
      <c r="D27" s="46">
        <v>40890</v>
      </c>
      <c r="E27" s="46">
        <v>29700</v>
      </c>
      <c r="F27" s="54">
        <f>E27/D27</f>
        <v>0.7263389581804842</v>
      </c>
      <c r="G27" s="46">
        <v>10000</v>
      </c>
      <c r="H27" s="54">
        <f>G27/E27</f>
        <v>0.3367003367003367</v>
      </c>
      <c r="I27" s="46">
        <v>6000</v>
      </c>
      <c r="J27" s="42">
        <f t="shared" si="0"/>
        <v>0.6</v>
      </c>
    </row>
    <row r="28" spans="1:10" s="1" customFormat="1" ht="21" customHeight="1">
      <c r="A28" s="24" t="s">
        <v>2</v>
      </c>
      <c r="B28" s="23" t="s">
        <v>29</v>
      </c>
      <c r="C28" s="25" t="s">
        <v>28</v>
      </c>
      <c r="D28" s="46">
        <v>31910</v>
      </c>
      <c r="E28" s="46">
        <v>163</v>
      </c>
      <c r="F28" s="54">
        <f>E28/D28</f>
        <v>0.005108116577875274</v>
      </c>
      <c r="G28" s="46">
        <v>163</v>
      </c>
      <c r="H28" s="54">
        <f>G28/E28</f>
        <v>1</v>
      </c>
      <c r="I28" s="46">
        <v>163</v>
      </c>
      <c r="J28" s="42">
        <f t="shared" si="0"/>
        <v>1</v>
      </c>
    </row>
    <row r="29" spans="1:10" s="1" customFormat="1" ht="16.5" customHeight="1">
      <c r="A29" s="27" t="s">
        <v>2</v>
      </c>
      <c r="B29" s="23" t="s">
        <v>56</v>
      </c>
      <c r="C29" s="34" t="s">
        <v>57</v>
      </c>
      <c r="D29" s="50">
        <v>3564</v>
      </c>
      <c r="E29" s="50">
        <v>4336</v>
      </c>
      <c r="F29" s="54">
        <f>E29/D29</f>
        <v>1.2166105499438833</v>
      </c>
      <c r="G29" s="50">
        <v>4336</v>
      </c>
      <c r="H29" s="54">
        <f>G29/E29</f>
        <v>1</v>
      </c>
      <c r="I29" s="50">
        <v>4336</v>
      </c>
      <c r="J29" s="42">
        <f t="shared" si="0"/>
        <v>1</v>
      </c>
    </row>
    <row r="30" spans="1:10" ht="28.5" customHeight="1">
      <c r="A30" s="24" t="s">
        <v>2</v>
      </c>
      <c r="B30" s="23" t="s">
        <v>38</v>
      </c>
      <c r="C30" s="25" t="s">
        <v>39</v>
      </c>
      <c r="D30" s="46">
        <f>SUM(D31,D46)</f>
        <v>1683558.21</v>
      </c>
      <c r="E30" s="46">
        <f>SUM(E31,E46)</f>
        <v>1784608.51</v>
      </c>
      <c r="F30" s="54">
        <f>E30/D30</f>
        <v>1.0600218628615163</v>
      </c>
      <c r="G30" s="47">
        <f>SUM(G31)</f>
        <v>1838447.06</v>
      </c>
      <c r="H30" s="54">
        <f>G30/E30</f>
        <v>1.0301682692300957</v>
      </c>
      <c r="I30" s="47">
        <f>SUM(I31)</f>
        <v>2423189.79</v>
      </c>
      <c r="J30" s="42">
        <f t="shared" si="0"/>
        <v>1.3180634040122972</v>
      </c>
    </row>
    <row r="31" spans="1:10" ht="44.25" customHeight="1">
      <c r="A31" s="24" t="s">
        <v>2</v>
      </c>
      <c r="B31" s="23" t="s">
        <v>3</v>
      </c>
      <c r="C31" s="25" t="s">
        <v>7</v>
      </c>
      <c r="D31" s="46">
        <f>SUM(D35,D36,D45)</f>
        <v>1689294.31</v>
      </c>
      <c r="E31" s="46">
        <f>SUM(E35,E36,E45)</f>
        <v>1784608.51</v>
      </c>
      <c r="F31" s="54">
        <f>E31/D31</f>
        <v>1.056422495142365</v>
      </c>
      <c r="G31" s="46">
        <f>SUM(G35+G36)</f>
        <v>1838447.06</v>
      </c>
      <c r="H31" s="54">
        <f>G31/E31</f>
        <v>1.0301682692300957</v>
      </c>
      <c r="I31" s="46">
        <f>SUM(I35+I36)</f>
        <v>2423189.79</v>
      </c>
      <c r="J31" s="42">
        <f t="shared" si="0"/>
        <v>1.3180634040122972</v>
      </c>
    </row>
    <row r="32" spans="1:10" s="1" customFormat="1" ht="78.75" hidden="1">
      <c r="A32" s="36"/>
      <c r="B32" s="37"/>
      <c r="C32" s="38" t="s">
        <v>22</v>
      </c>
      <c r="D32" s="51"/>
      <c r="E32" s="55"/>
      <c r="F32" s="54" t="e">
        <f>E32/D32</f>
        <v>#DIV/0!</v>
      </c>
      <c r="G32" s="53"/>
      <c r="H32" s="54" t="e">
        <f>G32/E32</f>
        <v>#DIV/0!</v>
      </c>
      <c r="I32" s="53"/>
      <c r="J32" s="42" t="e">
        <f t="shared" si="0"/>
        <v>#DIV/0!</v>
      </c>
    </row>
    <row r="33" spans="1:10" s="1" customFormat="1" ht="36.75" customHeight="1" hidden="1">
      <c r="A33" s="36"/>
      <c r="B33" s="37"/>
      <c r="C33" s="38" t="s">
        <v>23</v>
      </c>
      <c r="D33" s="51"/>
      <c r="E33" s="55"/>
      <c r="F33" s="54" t="e">
        <f>E33/D33</f>
        <v>#DIV/0!</v>
      </c>
      <c r="G33" s="53"/>
      <c r="H33" s="54" t="e">
        <f>G33/E33</f>
        <v>#DIV/0!</v>
      </c>
      <c r="I33" s="53"/>
      <c r="J33" s="42" t="e">
        <f t="shared" si="0"/>
        <v>#DIV/0!</v>
      </c>
    </row>
    <row r="34" spans="1:10" s="1" customFormat="1" ht="35.25" customHeight="1" hidden="1">
      <c r="A34" s="36" t="s">
        <v>2</v>
      </c>
      <c r="B34" s="37" t="s">
        <v>8</v>
      </c>
      <c r="C34" s="38" t="s">
        <v>13</v>
      </c>
      <c r="D34" s="51"/>
      <c r="E34" s="55"/>
      <c r="F34" s="54" t="e">
        <f>E34/D34</f>
        <v>#DIV/0!</v>
      </c>
      <c r="G34" s="53"/>
      <c r="H34" s="54" t="e">
        <f>G34/E34</f>
        <v>#DIV/0!</v>
      </c>
      <c r="I34" s="53"/>
      <c r="J34" s="42" t="e">
        <f t="shared" si="0"/>
        <v>#DIV/0!</v>
      </c>
    </row>
    <row r="35" spans="1:10" s="1" customFormat="1" ht="35.25" customHeight="1">
      <c r="A35" s="27" t="s">
        <v>2</v>
      </c>
      <c r="B35" s="33" t="s">
        <v>72</v>
      </c>
      <c r="C35" s="34" t="s">
        <v>48</v>
      </c>
      <c r="D35" s="47">
        <v>307051.71</v>
      </c>
      <c r="E35" s="47">
        <v>399520.51</v>
      </c>
      <c r="F35" s="54">
        <f>E35/D35</f>
        <v>1.3011505781876282</v>
      </c>
      <c r="G35" s="47">
        <v>445246.06</v>
      </c>
      <c r="H35" s="54">
        <f>G35/E35</f>
        <v>1.1144510703593165</v>
      </c>
      <c r="I35" s="47">
        <v>1046706.79</v>
      </c>
      <c r="J35" s="42">
        <f t="shared" si="0"/>
        <v>2.350850201796283</v>
      </c>
    </row>
    <row r="36" spans="1:10" s="1" customFormat="1" ht="31.5">
      <c r="A36" s="27" t="s">
        <v>2</v>
      </c>
      <c r="B36" s="33" t="s">
        <v>71</v>
      </c>
      <c r="C36" s="29" t="s">
        <v>32</v>
      </c>
      <c r="D36" s="47">
        <f>SUM(D37:D44)</f>
        <v>1374012.6</v>
      </c>
      <c r="E36" s="47">
        <f>SUM(E37:E44)</f>
        <v>1385088</v>
      </c>
      <c r="F36" s="54">
        <f>E36/D36</f>
        <v>1.008060624771563</v>
      </c>
      <c r="G36" s="47">
        <f>SUM(G37:G44)</f>
        <v>1393201</v>
      </c>
      <c r="H36" s="54">
        <f>G36/E36</f>
        <v>1.0058573895665834</v>
      </c>
      <c r="I36" s="47">
        <f>SUM(I37:I44)</f>
        <v>1376483</v>
      </c>
      <c r="J36" s="42">
        <f t="shared" si="0"/>
        <v>0.9880002957218664</v>
      </c>
    </row>
    <row r="37" spans="1:10" s="1" customFormat="1" ht="42" customHeight="1">
      <c r="A37" s="39" t="s">
        <v>2</v>
      </c>
      <c r="B37" s="40" t="s">
        <v>70</v>
      </c>
      <c r="C37" s="32" t="s">
        <v>34</v>
      </c>
      <c r="D37" s="49">
        <v>33051</v>
      </c>
      <c r="E37" s="49">
        <v>32743</v>
      </c>
      <c r="F37" s="54">
        <f>E37/D37</f>
        <v>0.990681068651478</v>
      </c>
      <c r="G37" s="49">
        <v>34935</v>
      </c>
      <c r="H37" s="54">
        <f>G37/E37</f>
        <v>1.0669456066945606</v>
      </c>
      <c r="I37" s="49">
        <v>36267</v>
      </c>
      <c r="J37" s="42">
        <f t="shared" si="0"/>
        <v>1.0381279519106912</v>
      </c>
    </row>
    <row r="38" spans="1:10" s="1" customFormat="1" ht="31.5">
      <c r="A38" s="39" t="s">
        <v>2</v>
      </c>
      <c r="B38" s="40" t="s">
        <v>69</v>
      </c>
      <c r="C38" s="32" t="s">
        <v>36</v>
      </c>
      <c r="D38" s="49">
        <v>56269</v>
      </c>
      <c r="E38" s="49">
        <v>56197</v>
      </c>
      <c r="F38" s="54">
        <f>E38/D38</f>
        <v>0.9987204322095647</v>
      </c>
      <c r="G38" s="49">
        <v>54158</v>
      </c>
      <c r="H38" s="54">
        <f>G38/E38</f>
        <v>0.9637169243909818</v>
      </c>
      <c r="I38" s="49">
        <v>54163</v>
      </c>
      <c r="J38" s="42">
        <f t="shared" si="0"/>
        <v>1.000092322463902</v>
      </c>
    </row>
    <row r="39" spans="1:10" s="1" customFormat="1" ht="67.5" customHeight="1">
      <c r="A39" s="39" t="s">
        <v>31</v>
      </c>
      <c r="B39" s="40" t="s">
        <v>68</v>
      </c>
      <c r="C39" s="32" t="s">
        <v>49</v>
      </c>
      <c r="D39" s="49">
        <v>38070</v>
      </c>
      <c r="E39" s="49">
        <v>45024</v>
      </c>
      <c r="F39" s="54">
        <f>E39/D39</f>
        <v>1.1826635145784081</v>
      </c>
      <c r="G39" s="49">
        <v>45024</v>
      </c>
      <c r="H39" s="54">
        <f>G39/E39</f>
        <v>1</v>
      </c>
      <c r="I39" s="49">
        <v>45024</v>
      </c>
      <c r="J39" s="42">
        <f t="shared" si="0"/>
        <v>1</v>
      </c>
    </row>
    <row r="40" spans="1:10" s="1" customFormat="1" ht="35.25" customHeight="1">
      <c r="A40" s="39" t="s">
        <v>2</v>
      </c>
      <c r="B40" s="40" t="s">
        <v>67</v>
      </c>
      <c r="C40" s="32" t="s">
        <v>33</v>
      </c>
      <c r="D40" s="49">
        <v>6635</v>
      </c>
      <c r="E40" s="49">
        <v>6795</v>
      </c>
      <c r="F40" s="54">
        <f>E40/D40</f>
        <v>1.0241145440844008</v>
      </c>
      <c r="G40" s="56">
        <v>6903</v>
      </c>
      <c r="H40" s="54">
        <f>G40/E40</f>
        <v>1.0158940397350993</v>
      </c>
      <c r="I40" s="49">
        <v>7241</v>
      </c>
      <c r="J40" s="42">
        <f t="shared" si="0"/>
        <v>1.048964218455744</v>
      </c>
    </row>
    <row r="41" spans="1:10" s="1" customFormat="1" ht="67.5" customHeight="1">
      <c r="A41" s="39" t="s">
        <v>2</v>
      </c>
      <c r="B41" s="40" t="s">
        <v>66</v>
      </c>
      <c r="C41" s="32" t="s">
        <v>41</v>
      </c>
      <c r="D41" s="49">
        <v>30438.6</v>
      </c>
      <c r="E41" s="49">
        <v>38289</v>
      </c>
      <c r="F41" s="54">
        <f>E41/D41</f>
        <v>1.257909365082494</v>
      </c>
      <c r="G41" s="49">
        <v>47861</v>
      </c>
      <c r="H41" s="54">
        <f>G41/E41</f>
        <v>1.2499934707096032</v>
      </c>
      <c r="I41" s="49">
        <v>28717</v>
      </c>
      <c r="J41" s="42">
        <f t="shared" si="0"/>
        <v>0.6000083575353629</v>
      </c>
    </row>
    <row r="42" spans="1:10" s="1" customFormat="1" ht="67.5" customHeight="1">
      <c r="A42" s="39" t="s">
        <v>2</v>
      </c>
      <c r="B42" s="40" t="s">
        <v>74</v>
      </c>
      <c r="C42" s="32" t="s">
        <v>75</v>
      </c>
      <c r="D42" s="49">
        <v>10</v>
      </c>
      <c r="E42" s="49">
        <v>1</v>
      </c>
      <c r="F42" s="54">
        <f>E42/D42</f>
        <v>0.1</v>
      </c>
      <c r="G42" s="49">
        <v>1</v>
      </c>
      <c r="H42" s="54">
        <f>G42/E42</f>
        <v>1</v>
      </c>
      <c r="I42" s="49">
        <v>752</v>
      </c>
      <c r="J42" s="54">
        <f>I42/G42</f>
        <v>752</v>
      </c>
    </row>
    <row r="43" spans="1:10" s="1" customFormat="1" ht="36" customHeight="1">
      <c r="A43" s="39" t="s">
        <v>2</v>
      </c>
      <c r="B43" s="40" t="s">
        <v>81</v>
      </c>
      <c r="C43" s="32" t="s">
        <v>82</v>
      </c>
      <c r="D43" s="49">
        <v>0</v>
      </c>
      <c r="E43" s="49">
        <v>1720</v>
      </c>
      <c r="F43" s="54"/>
      <c r="G43" s="49">
        <v>0</v>
      </c>
      <c r="H43" s="54">
        <f>G43/E43</f>
        <v>0</v>
      </c>
      <c r="I43" s="49">
        <v>0</v>
      </c>
      <c r="J43" s="54"/>
    </row>
    <row r="44" spans="1:10" s="1" customFormat="1" ht="30" customHeight="1">
      <c r="A44" s="39" t="s">
        <v>31</v>
      </c>
      <c r="B44" s="40" t="s">
        <v>65</v>
      </c>
      <c r="C44" s="32" t="s">
        <v>35</v>
      </c>
      <c r="D44" s="49">
        <v>1209539</v>
      </c>
      <c r="E44" s="49">
        <v>1204319</v>
      </c>
      <c r="F44" s="54">
        <f>E44/D44</f>
        <v>0.9956843061695406</v>
      </c>
      <c r="G44" s="49">
        <v>1204319</v>
      </c>
      <c r="H44" s="54">
        <f>G44/E44</f>
        <v>1</v>
      </c>
      <c r="I44" s="49">
        <v>1204319</v>
      </c>
      <c r="J44" s="42">
        <f t="shared" si="0"/>
        <v>1</v>
      </c>
    </row>
    <row r="45" spans="1:10" s="1" customFormat="1" ht="30" customHeight="1">
      <c r="A45" s="39" t="s">
        <v>2</v>
      </c>
      <c r="B45" s="40" t="s">
        <v>63</v>
      </c>
      <c r="C45" s="32" t="s">
        <v>73</v>
      </c>
      <c r="D45" s="49">
        <v>8230</v>
      </c>
      <c r="E45" s="49">
        <v>0</v>
      </c>
      <c r="F45" s="54">
        <f>E45/D45</f>
        <v>0</v>
      </c>
      <c r="G45" s="49">
        <v>0</v>
      </c>
      <c r="H45" s="54"/>
      <c r="I45" s="49">
        <v>0</v>
      </c>
      <c r="J45" s="42"/>
    </row>
    <row r="46" spans="1:10" s="1" customFormat="1" ht="40.5" customHeight="1">
      <c r="A46" s="39" t="s">
        <v>2</v>
      </c>
      <c r="B46" s="40" t="s">
        <v>64</v>
      </c>
      <c r="C46" s="32" t="s">
        <v>58</v>
      </c>
      <c r="D46" s="49">
        <v>-5736.1</v>
      </c>
      <c r="E46" s="49">
        <v>0</v>
      </c>
      <c r="F46" s="54">
        <f>E46/D46</f>
        <v>0</v>
      </c>
      <c r="G46" s="49">
        <v>0</v>
      </c>
      <c r="H46" s="54"/>
      <c r="I46" s="49">
        <v>0</v>
      </c>
      <c r="J46" s="42"/>
    </row>
    <row r="47" spans="1:10" ht="27.75" customHeight="1">
      <c r="A47" s="41"/>
      <c r="B47" s="37"/>
      <c r="C47" s="25" t="s">
        <v>30</v>
      </c>
      <c r="D47" s="46">
        <f>SUM(D11+D30)</f>
        <v>3147614.81</v>
      </c>
      <c r="E47" s="46">
        <f>SUM(E11+E30)</f>
        <v>3358867.51</v>
      </c>
      <c r="F47" s="54">
        <f>E47/D47</f>
        <v>1.0671151690253993</v>
      </c>
      <c r="G47" s="46">
        <f>SUM(G11+G30)</f>
        <v>3455217.06</v>
      </c>
      <c r="H47" s="54">
        <f>G47/E47</f>
        <v>1.0286851296495467</v>
      </c>
      <c r="I47" s="46">
        <f>SUM(I11+I30)</f>
        <v>4082314.79</v>
      </c>
      <c r="J47" s="42">
        <f t="shared" si="0"/>
        <v>1.1814930058258049</v>
      </c>
    </row>
    <row r="48" spans="1:9" ht="15.75">
      <c r="A48" s="8"/>
      <c r="B48" s="6"/>
      <c r="C48" s="16"/>
      <c r="D48" s="16"/>
      <c r="E48" s="16"/>
      <c r="F48" s="16"/>
      <c r="G48" s="18"/>
      <c r="H48" s="18"/>
      <c r="I48" s="18"/>
    </row>
    <row r="49" spans="1:9" ht="15.75">
      <c r="A49" s="8"/>
      <c r="B49" s="6"/>
      <c r="C49" s="16"/>
      <c r="D49" s="16"/>
      <c r="E49" s="16"/>
      <c r="F49" s="16"/>
      <c r="G49" s="18"/>
      <c r="H49" s="18"/>
      <c r="I49" s="18"/>
    </row>
    <row r="50" spans="1:8" ht="15.75">
      <c r="A50" s="8"/>
      <c r="B50" s="6"/>
      <c r="C50" s="16"/>
      <c r="D50" s="16"/>
      <c r="E50" s="16"/>
      <c r="F50" s="16"/>
      <c r="G50" s="10"/>
      <c r="H50" s="10"/>
    </row>
    <row r="51" spans="1:8" ht="15.75">
      <c r="A51" s="8"/>
      <c r="B51" s="6"/>
      <c r="C51" s="16"/>
      <c r="D51" s="16"/>
      <c r="E51" s="16"/>
      <c r="F51" s="16"/>
      <c r="G51" s="11"/>
      <c r="H51" s="11"/>
    </row>
    <row r="52" spans="1:8" s="1" customFormat="1" ht="15.75">
      <c r="A52" s="8"/>
      <c r="B52" s="6"/>
      <c r="C52" s="16"/>
      <c r="D52" s="16"/>
      <c r="E52" s="16"/>
      <c r="F52" s="16"/>
      <c r="G52" s="11"/>
      <c r="H52" s="11"/>
    </row>
    <row r="53" spans="1:8" s="1" customFormat="1" ht="15.75">
      <c r="A53" s="8"/>
      <c r="B53" s="6"/>
      <c r="C53" s="16"/>
      <c r="D53" s="16"/>
      <c r="E53" s="16"/>
      <c r="F53" s="16"/>
      <c r="G53" s="11"/>
      <c r="H53" s="11"/>
    </row>
    <row r="54" spans="1:8" s="1" customFormat="1" ht="15.75">
      <c r="A54" s="8"/>
      <c r="B54" s="6"/>
      <c r="C54" s="16"/>
      <c r="D54" s="16"/>
      <c r="E54" s="16"/>
      <c r="F54" s="16"/>
      <c r="G54" s="11"/>
      <c r="H54" s="11"/>
    </row>
    <row r="55" spans="1:8" s="1" customFormat="1" ht="21.75" customHeight="1">
      <c r="A55" s="8"/>
      <c r="B55" s="6"/>
      <c r="C55" s="16"/>
      <c r="D55" s="16"/>
      <c r="E55" s="16"/>
      <c r="F55" s="16"/>
      <c r="G55" s="11"/>
      <c r="H55" s="11"/>
    </row>
    <row r="56" spans="1:8" ht="15.75">
      <c r="A56" s="8"/>
      <c r="B56" s="6"/>
      <c r="C56" s="16"/>
      <c r="D56" s="16"/>
      <c r="E56" s="16"/>
      <c r="F56" s="16"/>
      <c r="G56" s="11"/>
      <c r="H56" s="11"/>
    </row>
    <row r="57" spans="1:8" ht="15.75">
      <c r="A57" s="8"/>
      <c r="B57" s="6"/>
      <c r="C57" s="16"/>
      <c r="D57" s="16"/>
      <c r="E57" s="16"/>
      <c r="F57" s="16"/>
      <c r="G57" s="11"/>
      <c r="H57" s="11"/>
    </row>
    <row r="58" spans="1:8" s="1" customFormat="1" ht="15.75">
      <c r="A58" s="8"/>
      <c r="B58" s="6"/>
      <c r="C58" s="16"/>
      <c r="D58" s="16"/>
      <c r="E58" s="16"/>
      <c r="F58" s="16"/>
      <c r="G58" s="11"/>
      <c r="H58" s="11"/>
    </row>
    <row r="59" spans="1:8" s="1" customFormat="1" ht="15.75">
      <c r="A59" s="8"/>
      <c r="B59" s="6"/>
      <c r="C59" s="16"/>
      <c r="D59" s="16"/>
      <c r="E59" s="16"/>
      <c r="F59" s="16"/>
      <c r="G59" s="11"/>
      <c r="H59" s="11"/>
    </row>
    <row r="60" spans="1:8" ht="15.75">
      <c r="A60" s="8"/>
      <c r="B60" s="6"/>
      <c r="C60" s="16"/>
      <c r="D60" s="16"/>
      <c r="E60" s="16"/>
      <c r="F60" s="16"/>
      <c r="G60" s="11"/>
      <c r="H60" s="11"/>
    </row>
    <row r="61" spans="1:8" s="1" customFormat="1" ht="15.75">
      <c r="A61" s="8"/>
      <c r="B61" s="6"/>
      <c r="C61" s="16"/>
      <c r="D61" s="16"/>
      <c r="E61" s="16"/>
      <c r="F61" s="16"/>
      <c r="G61" s="11"/>
      <c r="H61" s="11"/>
    </row>
    <row r="62" spans="1:8" ht="15.75">
      <c r="A62" s="8"/>
      <c r="B62" s="6"/>
      <c r="C62" s="16"/>
      <c r="D62" s="16"/>
      <c r="E62" s="16"/>
      <c r="F62" s="16"/>
      <c r="G62" s="11"/>
      <c r="H62" s="11"/>
    </row>
    <row r="63" spans="1:8" s="1" customFormat="1" ht="15.75">
      <c r="A63" s="8"/>
      <c r="B63" s="6"/>
      <c r="C63" s="16"/>
      <c r="D63" s="16"/>
      <c r="E63" s="16"/>
      <c r="F63" s="16"/>
      <c r="G63" s="11"/>
      <c r="H63" s="11"/>
    </row>
    <row r="64" spans="1:8" ht="15.75">
      <c r="A64" s="8"/>
      <c r="B64" s="6"/>
      <c r="C64" s="16"/>
      <c r="D64" s="16"/>
      <c r="E64" s="16"/>
      <c r="F64" s="16"/>
      <c r="G64" s="11"/>
      <c r="H64" s="11"/>
    </row>
    <row r="65" spans="1:8" ht="15.75">
      <c r="A65" s="8"/>
      <c r="B65" s="6"/>
      <c r="C65" s="16"/>
      <c r="D65" s="16"/>
      <c r="E65" s="16"/>
      <c r="F65" s="16"/>
      <c r="G65" s="11"/>
      <c r="H65" s="11"/>
    </row>
    <row r="66" spans="1:8" s="1" customFormat="1" ht="15.75">
      <c r="A66" s="8"/>
      <c r="B66" s="6"/>
      <c r="C66" s="16"/>
      <c r="D66" s="16"/>
      <c r="E66" s="16"/>
      <c r="F66" s="16"/>
      <c r="G66" s="11"/>
      <c r="H66" s="11"/>
    </row>
    <row r="67" spans="1:8" s="1" customFormat="1" ht="15.75">
      <c r="A67" s="8"/>
      <c r="B67" s="6"/>
      <c r="C67" s="16"/>
      <c r="D67" s="16"/>
      <c r="E67" s="16"/>
      <c r="F67" s="16"/>
      <c r="G67" s="11"/>
      <c r="H67" s="11"/>
    </row>
    <row r="68" spans="1:8" ht="15.75">
      <c r="A68" s="8"/>
      <c r="B68" s="6"/>
      <c r="C68" s="16"/>
      <c r="D68" s="16"/>
      <c r="E68" s="16"/>
      <c r="F68" s="16"/>
      <c r="G68" s="11"/>
      <c r="H68" s="11"/>
    </row>
    <row r="69" spans="1:8" s="1" customFormat="1" ht="15.75">
      <c r="A69" s="8"/>
      <c r="B69" s="6"/>
      <c r="C69" s="16"/>
      <c r="D69" s="16"/>
      <c r="E69" s="16"/>
      <c r="F69" s="16"/>
      <c r="G69" s="11"/>
      <c r="H69" s="11"/>
    </row>
    <row r="70" spans="1:8" s="1" customFormat="1" ht="15.75">
      <c r="A70" s="8"/>
      <c r="B70" s="6"/>
      <c r="C70" s="16"/>
      <c r="D70" s="16"/>
      <c r="E70" s="16"/>
      <c r="F70" s="16"/>
      <c r="G70" s="11"/>
      <c r="H70" s="11"/>
    </row>
    <row r="71" spans="1:8" ht="15.75">
      <c r="A71" s="8"/>
      <c r="B71" s="6"/>
      <c r="C71" s="16"/>
      <c r="D71" s="16"/>
      <c r="E71" s="16"/>
      <c r="F71" s="16"/>
      <c r="G71" s="11"/>
      <c r="H71" s="11"/>
    </row>
    <row r="72" spans="1:8" s="1" customFormat="1" ht="15.75">
      <c r="A72" s="8"/>
      <c r="B72" s="6"/>
      <c r="C72" s="16"/>
      <c r="D72" s="16"/>
      <c r="E72" s="16"/>
      <c r="F72" s="16"/>
      <c r="G72" s="11"/>
      <c r="H72" s="11"/>
    </row>
    <row r="73" spans="1:8" ht="15.75">
      <c r="A73" s="8"/>
      <c r="B73" s="6"/>
      <c r="C73" s="16"/>
      <c r="D73" s="16"/>
      <c r="E73" s="16"/>
      <c r="F73" s="16"/>
      <c r="G73" s="11"/>
      <c r="H73" s="11"/>
    </row>
    <row r="74" spans="1:8" s="1" customFormat="1" ht="15.75">
      <c r="A74" s="8"/>
      <c r="B74" s="6"/>
      <c r="C74" s="16"/>
      <c r="D74" s="16"/>
      <c r="E74" s="16"/>
      <c r="F74" s="16"/>
      <c r="G74" s="11"/>
      <c r="H74" s="11"/>
    </row>
    <row r="75" spans="1:8" ht="15.75">
      <c r="A75" s="8"/>
      <c r="B75" s="6"/>
      <c r="C75" s="16"/>
      <c r="D75" s="16"/>
      <c r="E75" s="16"/>
      <c r="F75" s="16"/>
      <c r="G75" s="11"/>
      <c r="H75" s="11"/>
    </row>
    <row r="76" spans="1:8" ht="15.75">
      <c r="A76" s="8"/>
      <c r="B76" s="6"/>
      <c r="C76" s="16"/>
      <c r="D76" s="16"/>
      <c r="E76" s="16"/>
      <c r="F76" s="16"/>
      <c r="G76" s="11"/>
      <c r="H76" s="11"/>
    </row>
    <row r="77" spans="1:8" ht="15.75">
      <c r="A77" s="8"/>
      <c r="B77" s="6"/>
      <c r="C77" s="16"/>
      <c r="D77" s="16"/>
      <c r="E77" s="16"/>
      <c r="F77" s="16"/>
      <c r="G77" s="11"/>
      <c r="H77" s="11"/>
    </row>
    <row r="78" spans="7:8" ht="15.75">
      <c r="G78" s="12"/>
      <c r="H78" s="12"/>
    </row>
    <row r="79" spans="7:8" ht="15.75">
      <c r="G79" s="12"/>
      <c r="H79" s="12"/>
    </row>
    <row r="80" spans="7:8" ht="15.75">
      <c r="G80" s="12"/>
      <c r="H80" s="12"/>
    </row>
    <row r="81" spans="7:8" ht="15.75">
      <c r="G81" s="12"/>
      <c r="H81" s="12"/>
    </row>
    <row r="82" spans="7:8" ht="15.75">
      <c r="G82" s="12"/>
      <c r="H82" s="12"/>
    </row>
    <row r="83" spans="7:8" ht="15.75">
      <c r="G83" s="12"/>
      <c r="H83" s="12"/>
    </row>
    <row r="84" spans="7:8" ht="15.75">
      <c r="G84" s="12"/>
      <c r="H84" s="12"/>
    </row>
    <row r="85" spans="7:8" ht="15.75">
      <c r="G85" s="12"/>
      <c r="H85" s="12"/>
    </row>
    <row r="86" spans="7:8" ht="15.75">
      <c r="G86" s="12"/>
      <c r="H86" s="12"/>
    </row>
    <row r="87" spans="7:8" ht="15.75">
      <c r="G87" s="12"/>
      <c r="H87" s="12"/>
    </row>
    <row r="88" spans="7:8" ht="15.75">
      <c r="G88" s="12"/>
      <c r="H88" s="12"/>
    </row>
    <row r="89" spans="7:8" ht="15.75">
      <c r="G89" s="12"/>
      <c r="H89" s="12"/>
    </row>
    <row r="90" spans="7:8" ht="15.75">
      <c r="G90" s="12"/>
      <c r="H90" s="12"/>
    </row>
    <row r="91" spans="7:8" ht="15.75">
      <c r="G91" s="12"/>
      <c r="H91" s="12"/>
    </row>
    <row r="92" spans="7:8" ht="15.75">
      <c r="G92" s="12"/>
      <c r="H92" s="12"/>
    </row>
    <row r="93" spans="7:8" ht="15.75">
      <c r="G93" s="12"/>
      <c r="H93" s="12"/>
    </row>
    <row r="94" spans="7:8" ht="15.75">
      <c r="G94" s="12"/>
      <c r="H94" s="12"/>
    </row>
    <row r="95" spans="7:8" ht="15.75">
      <c r="G95" s="12"/>
      <c r="H95" s="12"/>
    </row>
    <row r="96" spans="7:8" ht="15.75">
      <c r="G96" s="12"/>
      <c r="H96" s="12"/>
    </row>
    <row r="97" spans="7:8" ht="15.75">
      <c r="G97" s="12"/>
      <c r="H97" s="12"/>
    </row>
    <row r="98" spans="7:8" ht="15.75">
      <c r="G98" s="12"/>
      <c r="H98" s="12"/>
    </row>
  </sheetData>
  <sheetProtection/>
  <mergeCells count="6">
    <mergeCell ref="G1:I1"/>
    <mergeCell ref="G3:I3"/>
    <mergeCell ref="G4:I4"/>
    <mergeCell ref="B7:G7"/>
    <mergeCell ref="A10:B10"/>
    <mergeCell ref="A6:I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Кригер О. А.</cp:lastModifiedBy>
  <cp:lastPrinted>2019-02-14T13:08:40Z</cp:lastPrinted>
  <dcterms:created xsi:type="dcterms:W3CDTF">1999-03-18T06:53:45Z</dcterms:created>
  <dcterms:modified xsi:type="dcterms:W3CDTF">2019-11-13T14:44:18Z</dcterms:modified>
  <cp:category/>
  <cp:version/>
  <cp:contentType/>
  <cp:contentStatus/>
</cp:coreProperties>
</file>