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40" windowHeight="7770" activeTab="0"/>
  </bookViews>
  <sheets>
    <sheet name="ДОХОДЫ_ИСПОЛНЕНИЕ БЮДЖЕТА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<sst xmlns="http://schemas.openxmlformats.org/spreadsheetml/2006/main" count="131" uniqueCount="131">
  <si>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Наименование показателя</t>
  </si>
  <si>
    <t>000 8 50 00000 00 0000 000</t>
  </si>
  <si>
    <t>Д О Х О Д Ы</t>
  </si>
  <si>
    <t>000 1 00 00000 00 0000 000</t>
  </si>
  <si>
    <t>НАЛОГИ НА ПРИБЫЛЬ, ДОХОДЫ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</si>
  <si>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</si>
  <si>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</si>
  <si>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</si>
  <si>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</si>
  <si>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</si>
  <si>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</si>
  <si>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</si>
  <si>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Налоги на имущество физических лиц</t>
  </si>
  <si>
    <t>ГОСУДАРСТВЕННАЯ ПОШЛИНА</t>
  </si>
  <si>
    <t>000 1 08 00000 00 0000 000</t>
  </si>
  <si>
    <t>000 1 09 00000 00 0000 000</t>
  </si>
  <si>
    <t>000 1 11 00000 00 0000 000</t>
  </si>
  <si>
    <t>000 1 11 05000 00 0000 120</t>
  </si>
  <si>
    <t>000 1 11 05010 00 0000 120</t>
  </si>
  <si>
    <t>000 1 11 05030 00 0000 120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</si>
  <si>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</si>
  <si>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</si>
  <si>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</si>
  <si>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</si>
  <si>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</si>
  <si>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</si>
  <si>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</si>
  <si>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</si>
  <si>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</si>
  <si>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</si>
  <si>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</si>
  <si>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</si>
  <si>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</si>
  <si>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000 2 02 04000 00 0000 151</t>
  </si>
  <si>
    <t>Код дохода по БК</t>
  </si>
  <si>
    <t>000 1 01 00000 00 0000 000</t>
  </si>
  <si>
    <t xml:space="preserve">Земельный налог </t>
  </si>
  <si>
    <t xml:space="preserve">000 1 06 06000 00 0000 110 </t>
  </si>
  <si>
    <t>000 2 02 03000 00 0000 151</t>
  </si>
  <si>
    <t>Иные межбюджетные трансферты</t>
  </si>
  <si>
    <t>Процент исполнения</t>
  </si>
  <si>
    <t>000 1 06 01000 00 0000 110</t>
  </si>
  <si>
    <t>000 1 11 09000 00 0000 120</t>
  </si>
  <si>
    <t>000 1 14 06000 00 0000 430</t>
  </si>
  <si>
    <t>Платежи от государственных и муниципальных предприятий</t>
  </si>
  <si>
    <t>000 2 02 02999 00 0000 151</t>
  </si>
  <si>
    <t>Прочие субсидии</t>
  </si>
  <si>
    <t>000 2 02 02000 00 0000 151</t>
  </si>
  <si>
    <t>000 2 02 03015 00 0000 151</t>
  </si>
  <si>
    <t>000 2 02 03022 00 0000 151</t>
  </si>
  <si>
    <t>000 2 02 03029 00 0000 151</t>
  </si>
  <si>
    <t>000 2 02 03999 00 0000 151</t>
  </si>
  <si>
    <t>Прочие субвенции</t>
  </si>
  <si>
    <t>000 2 02 03024 00 0000 151</t>
  </si>
  <si>
    <t xml:space="preserve">Назначено         </t>
  </si>
  <si>
    <t xml:space="preserve">Исполнено   </t>
  </si>
  <si>
    <t>(тыс.рублей)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</si>
  <si>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</si>
  <si>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</si>
  <si>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</si>
  <si>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</si>
  <si>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</si>
  <si>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 продажи права на заключение договоров аренды указанных земельных участков</t>
  </si>
  <si>
    <t>Прочие поступления от использования имущества,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</si>
  <si>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</si>
  <si>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автономных, а также земельных участков государственных и муниципальных предприятий, в том числе казенных)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</si>
  <si>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</si>
  <si>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</si>
  <si>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</si>
  <si>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гражданом субсидий на оплату   жилого помещения и коммунальных услуг</t>
  </si>
  <si>
    <t>Субвенции бюджетам муниципальных образований на компенсации части родительской платы за содержание ребенка в государственных и и муниципальных образовательных учреждениях, реализующих основную общеобразовательную программу дошкольного образования</t>
  </si>
  <si>
    <t>Приложение № 1</t>
  </si>
  <si>
    <t>Доходы от сдачи в аренду имущества, находящегося в оперативном управлении органов государственной власти, органов местного cамоуправления, государственных внебюджетныхфондов и созданных ими учреждений (за исключением имущества автономных учреждений)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</si>
  <si>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</si>
  <si>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</si>
  <si>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000 2 02 00000 00 0000 000</t>
  </si>
  <si>
    <t>ДОХОДЫ БЮДЖЕТА, ИТОГО</t>
  </si>
  <si>
    <t>000 2 02 04019 00 0000 151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</si>
  <si>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</si>
  <si>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Межбюджетные трансферты, передаваемые бюджетам  на комплектование книжных фондов библиотек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</si>
  <si>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</si>
  <si>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</si>
  <si>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БЕЗВОЗМЕЗДНЫЕ ПОСТУПЛЕНИЯ ОТ ДРУГИХ БЮДЖЕТОВ БЮДЖЕТНОЙ СИСТЕМЫ РОССИЙСКОЙ ФЕДЕРАЦИИ</t>
  </si>
  <si>
    <t xml:space="preserve">города Реутов  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</si>
  <si>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</si>
  <si>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 хозяйства)</t>
  </si>
  <si>
    <t>000 2 02 02008 00 0000 151</t>
  </si>
  <si>
    <t>Субсидии бюджетам на обеспечение жильем молодых семей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</si>
  <si>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</si>
  <si>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000 2 02 02088 00 0000 151</t>
  </si>
  <si>
    <t>000 2 02 02089 00 0000 151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</si>
  <si>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</si>
  <si>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000 2 02 03070 00 0000 151</t>
  </si>
  <si>
    <t>000 2 02 03077 00 0000 151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</si>
  <si>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</si>
  <si>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Субвенции бюджетам на приобретение жилья гражданами, уволенными с военной службы (службы), и приравненными к ним лицами</t>
  </si>
  <si>
    <t xml:space="preserve">к Решению Совета депутатов </t>
  </si>
  <si>
    <t>000 1 13 00000 00 0000 000</t>
  </si>
  <si>
    <t>000 1 13 03000 00 0000 130</t>
  </si>
  <si>
    <t>ДОХОДЫ ОТ ОКАЗАНИЯ ПЛАТНЫХ УСЛУГ И КОМПЕНСАЦИИ ЗАТРАТ ГОСУДАРСТВА</t>
  </si>
  <si>
    <t>Прочие доходы от оказания услуг и компенсации затрат государства</t>
  </si>
  <si>
    <t>000 2 02 02074 00 0000 151</t>
  </si>
  <si>
    <t>Субcидии бюджетам городских округов на совершенствование организации питания учащихся  в общеобразовательных учреждениях</t>
  </si>
  <si>
    <t>000 2 02 03078 00 0000 151</t>
  </si>
  <si>
    <t>Субвенции бюджетам городских округов на модернизацию региональных систем общего образования</t>
  </si>
  <si>
    <t xml:space="preserve">          Исполнение бюджета города Реутов за 2013 год по доходам 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</si>
  <si>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</si>
  <si>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налогообложения доходы, уменьшенные на величину </t>
  </si>
  <si>
    <t>Минимальный налог, зачисляемый в бюджеты субъектов Российской Федерации</t>
  </si>
  <si>
    <t xml:space="preserve">Единый сельскохозяйственный налог </t>
  </si>
  <si>
    <t xml:space="preserve">000 1 06 02000 00 0000 110 </t>
  </si>
  <si>
    <t>Налог на имущество организаций по имуществу, не входящему в Единую систему газоснабжения</t>
  </si>
  <si>
    <t>Налог на прибыль организаций, зачисляемый в бюджеты субъектов Российской Федерации</t>
  </si>
  <si>
    <t>000 1 01 01000 02 0000 110</t>
  </si>
  <si>
    <t>Дотации бюджетам городских округов на выравнивание бюджетной обеспеченности</t>
  </si>
  <si>
    <t>000 2 02 03119 00 0000 151</t>
  </si>
  <si>
    <t>Субвенции бюджетам городских округов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</si>
  <si>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000 2 02 04999 00 0000 151</t>
  </si>
  <si>
    <t>000 1 05 02000 02 0000 110</t>
  </si>
  <si>
    <t>000 1 05 03000 01 0000 110</t>
  </si>
  <si>
    <t>000 1 05 04000 02 0000 110</t>
  </si>
  <si>
    <t>Налога, взимаемый в связи с применением патентной системы налогообложения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</si>
  <si>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</si>
  <si>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</si>
  <si>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000 1 14 02000 00 0000 410</t>
  </si>
  <si>
    <t>000 1 05 01010 01 0000 110</t>
  </si>
  <si>
    <t>000 1 05 01020 01 0000 110</t>
  </si>
  <si>
    <t>000 1 05 01050 01 0000 110</t>
  </si>
  <si>
    <t>000 2 02 01001 04 0000 151</t>
  </si>
  <si>
    <t>000 2 02 03021 00 0000 151</t>
  </si>
  <si>
    <t>от 14 мая 2014 года № 527/98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</si>
</sst>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000000"/>
  </numFmts>
  <fonts count="39">
    <font>
      <sz val="9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6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wrapText="1"/>
    </xf>
    <xf numFmtId="164" fontId="2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67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tabSelected="1" zoomScale="75" zoomScaleNormal="75" zoomScalePageLayoutView="0" workbookViewId="0" topLeftCell="A1">
      <selection activeCell="H66" sqref="H66"/>
    </sheetView>
  </sheetViews>
  <sheetFormatPr defaultColWidth="11.00390625" defaultRowHeight="12"/>
  <cols>
    <col min="1" max="1" width="30.25390625" style="12" customWidth="1"/>
    <col min="2" max="2" width="76.25390625" style="2" customWidth="1"/>
    <col min="3" max="3" width="16.00390625" style="6" customWidth="1"/>
    <col min="4" max="4" width="14.25390625" style="3" customWidth="1"/>
    <col min="5" max="5" width="12.875" style="4" customWidth="1"/>
    <col min="6" max="35" width="11.00390625" style="1" customWidth="1"/>
    <col min="36" max="16384" width="11.00390625" style="37" customWidth="1"/>
  </cols>
  <sheetData>
    <row r="1" spans="2:4" ht="15.75">
      <c r="B1" s="10"/>
      <c r="C1" s="22" t="s">
        <v>71</v>
      </c>
      <c r="D1" s="9"/>
    </row>
    <row r="2" spans="2:6" ht="15.75">
      <c r="B2" s="10"/>
      <c r="C2" s="41" t="s">
        <v>96</v>
      </c>
      <c r="D2" s="41"/>
      <c r="E2" s="41"/>
      <c r="F2" s="41"/>
    </row>
    <row r="3" spans="2:6" ht="15.75">
      <c r="B3" s="10"/>
      <c r="C3" s="41" t="s">
        <v>83</v>
      </c>
      <c r="D3" s="41"/>
      <c r="E3" s="41"/>
      <c r="F3" s="41"/>
    </row>
    <row r="4" spans="2:6" ht="15.75">
      <c r="B4" s="10"/>
      <c r="C4" s="42" t="s">
        <v>130</v>
      </c>
      <c r="D4" s="41"/>
      <c r="E4" s="41"/>
      <c r="F4" s="41"/>
    </row>
    <row r="5" spans="1:35" s="38" customFormat="1" ht="17.25" customHeight="1">
      <c r="A5" s="16"/>
      <c r="B5" s="15" t="s">
        <v>105</v>
      </c>
      <c r="C5" s="11"/>
      <c r="D5" s="11"/>
      <c r="E5" s="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5" ht="16.5" customHeight="1">
      <c r="B6" s="8"/>
      <c r="C6" s="11"/>
      <c r="D6" s="43" t="s">
        <v>56</v>
      </c>
      <c r="E6" s="44"/>
    </row>
    <row r="7" spans="1:35" s="39" customFormat="1" ht="27.75" customHeight="1">
      <c r="A7" s="17" t="s">
        <v>34</v>
      </c>
      <c r="B7" s="45" t="s">
        <v>0</v>
      </c>
      <c r="C7" s="46" t="s">
        <v>54</v>
      </c>
      <c r="D7" s="46" t="s">
        <v>55</v>
      </c>
      <c r="E7" s="48" t="s">
        <v>40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s="39" customFormat="1" ht="20.25" customHeight="1">
      <c r="A8" s="18"/>
      <c r="B8" s="45"/>
      <c r="C8" s="47"/>
      <c r="D8" s="47"/>
      <c r="E8" s="4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5" ht="15.75">
      <c r="A9" s="23" t="s">
        <v>1</v>
      </c>
      <c r="B9" s="21" t="s">
        <v>76</v>
      </c>
      <c r="C9" s="13">
        <f>C10+C43</f>
        <v>2346183.4000000004</v>
      </c>
      <c r="D9" s="13">
        <f>D10+D43</f>
        <v>2350242</v>
      </c>
      <c r="E9" s="19">
        <f aca="true" t="shared" si="0" ref="E9:E68">D9/C9*100</f>
        <v>100.17298732912352</v>
      </c>
    </row>
    <row r="10" spans="1:5" ht="15.75">
      <c r="A10" s="20" t="s">
        <v>3</v>
      </c>
      <c r="B10" s="21" t="s">
        <v>2</v>
      </c>
      <c r="C10" s="13">
        <f>C11+C14+C21+C25+C26+C27+C34+C38+C41+C42+C36</f>
        <v>1382213.5</v>
      </c>
      <c r="D10" s="13">
        <f>D11+D14+D21+D25+D26+D27+D34+D38+D41+D42+D36</f>
        <v>1432010.5</v>
      </c>
      <c r="E10" s="19">
        <f t="shared" si="0"/>
        <v>103.60269958295154</v>
      </c>
    </row>
    <row r="11" spans="1:5" ht="15.75">
      <c r="A11" s="20" t="s">
        <v>35</v>
      </c>
      <c r="B11" s="21" t="s">
        <v>4</v>
      </c>
      <c r="C11" s="13">
        <f>SUM(C12:C13)</f>
        <v>482169</v>
      </c>
      <c r="D11" s="13">
        <f>SUM(D12:D13)</f>
        <v>500628.5</v>
      </c>
      <c r="E11" s="19">
        <f t="shared" si="0"/>
        <v>103.82842945108457</v>
      </c>
    </row>
    <row r="12" spans="1:5" ht="31.5">
      <c r="A12" s="20" t="s">
        <v>113</v>
      </c>
      <c r="B12" s="21" t="s">
        <v>112</v>
      </c>
      <c r="C12" s="13">
        <v>19762</v>
      </c>
      <c r="D12" s="13">
        <v>20631.3</v>
      </c>
      <c r="E12" s="19">
        <f t="shared" si="0"/>
        <v>104.39884627062037</v>
      </c>
    </row>
    <row r="13" spans="1:5" ht="15.75">
      <c r="A13" s="20" t="s">
        <v>6</v>
      </c>
      <c r="B13" s="21" t="s">
        <v>5</v>
      </c>
      <c r="C13" s="13">
        <v>462407</v>
      </c>
      <c r="D13" s="14">
        <v>479997.2</v>
      </c>
      <c r="E13" s="19">
        <f t="shared" si="0"/>
        <v>103.80405140925635</v>
      </c>
    </row>
    <row r="14" spans="1:5" ht="15.75">
      <c r="A14" s="20" t="s">
        <v>8</v>
      </c>
      <c r="B14" s="21" t="s">
        <v>7</v>
      </c>
      <c r="C14" s="13">
        <f>SUM(C15:C20)</f>
        <v>307037.8</v>
      </c>
      <c r="D14" s="13">
        <f>SUM(D15:D20)</f>
        <v>313874.3</v>
      </c>
      <c r="E14" s="19">
        <f t="shared" si="0"/>
        <v>102.22659880965796</v>
      </c>
    </row>
    <row r="15" spans="1:5" ht="31.5">
      <c r="A15" s="20" t="s">
        <v>125</v>
      </c>
      <c r="B15" s="21" t="s">
        <v>106</v>
      </c>
      <c r="C15" s="13">
        <v>147150</v>
      </c>
      <c r="D15" s="13">
        <v>150692</v>
      </c>
      <c r="E15" s="19">
        <f t="shared" si="0"/>
        <v>102.40706761807678</v>
      </c>
    </row>
    <row r="16" spans="1:5" ht="31.5">
      <c r="A16" s="20" t="s">
        <v>126</v>
      </c>
      <c r="B16" s="21" t="s">
        <v>107</v>
      </c>
      <c r="C16" s="13">
        <v>34000</v>
      </c>
      <c r="D16" s="13">
        <v>33666.2</v>
      </c>
      <c r="E16" s="19">
        <f t="shared" si="0"/>
        <v>99.01823529411764</v>
      </c>
    </row>
    <row r="17" spans="1:5" ht="31.5">
      <c r="A17" s="20" t="s">
        <v>127</v>
      </c>
      <c r="B17" s="21" t="s">
        <v>108</v>
      </c>
      <c r="C17" s="13">
        <v>6850</v>
      </c>
      <c r="D17" s="13">
        <v>7738.9</v>
      </c>
      <c r="E17" s="19">
        <f t="shared" si="0"/>
        <v>112.97664233576641</v>
      </c>
    </row>
    <row r="18" spans="1:5" ht="15.75">
      <c r="A18" s="20" t="s">
        <v>118</v>
      </c>
      <c r="B18" s="21" t="s">
        <v>9</v>
      </c>
      <c r="C18" s="13">
        <v>116697.6</v>
      </c>
      <c r="D18" s="14">
        <v>119222.6</v>
      </c>
      <c r="E18" s="19">
        <f t="shared" si="0"/>
        <v>102.1637120214983</v>
      </c>
    </row>
    <row r="19" spans="1:5" ht="24" customHeight="1">
      <c r="A19" s="20" t="s">
        <v>119</v>
      </c>
      <c r="B19" s="25" t="s">
        <v>109</v>
      </c>
      <c r="C19" s="13">
        <v>92.2</v>
      </c>
      <c r="D19" s="14">
        <v>92.3</v>
      </c>
      <c r="E19" s="19">
        <f t="shared" si="0"/>
        <v>100.10845986984816</v>
      </c>
    </row>
    <row r="20" spans="1:5" ht="32.25" customHeight="1">
      <c r="A20" s="20" t="s">
        <v>120</v>
      </c>
      <c r="B20" s="21" t="s">
        <v>121</v>
      </c>
      <c r="C20" s="13">
        <v>2248</v>
      </c>
      <c r="D20" s="14">
        <v>2462.3</v>
      </c>
      <c r="E20" s="19">
        <f t="shared" si="0"/>
        <v>109.5329181494662</v>
      </c>
    </row>
    <row r="21" spans="1:5" ht="15.75">
      <c r="A21" s="20" t="s">
        <v>11</v>
      </c>
      <c r="B21" s="21" t="s">
        <v>10</v>
      </c>
      <c r="C21" s="13">
        <f>SUM(C22:C24)</f>
        <v>143964</v>
      </c>
      <c r="D21" s="13">
        <f>SUM(D22:D24)</f>
        <v>147798.7</v>
      </c>
      <c r="E21" s="19">
        <f t="shared" si="0"/>
        <v>102.66365202411716</v>
      </c>
    </row>
    <row r="22" spans="1:5" ht="15.75">
      <c r="A22" s="20" t="s">
        <v>41</v>
      </c>
      <c r="B22" s="21" t="s">
        <v>12</v>
      </c>
      <c r="C22" s="13">
        <v>44000</v>
      </c>
      <c r="D22" s="14">
        <v>46102.1</v>
      </c>
      <c r="E22" s="19">
        <f t="shared" si="0"/>
        <v>104.77749999999999</v>
      </c>
    </row>
    <row r="23" spans="1:5" ht="31.5">
      <c r="A23" s="20" t="s">
        <v>110</v>
      </c>
      <c r="B23" s="21" t="s">
        <v>111</v>
      </c>
      <c r="C23" s="13">
        <v>18264</v>
      </c>
      <c r="D23" s="14">
        <v>18599.6</v>
      </c>
      <c r="E23" s="19">
        <f t="shared" si="0"/>
        <v>101.83749452474812</v>
      </c>
    </row>
    <row r="24" spans="1:5" ht="15.75">
      <c r="A24" s="20" t="s">
        <v>37</v>
      </c>
      <c r="B24" s="21" t="s">
        <v>36</v>
      </c>
      <c r="C24" s="13">
        <v>81700</v>
      </c>
      <c r="D24" s="14">
        <v>83097</v>
      </c>
      <c r="E24" s="19">
        <f t="shared" si="0"/>
        <v>101.70991432068544</v>
      </c>
    </row>
    <row r="25" spans="1:5" ht="15.75">
      <c r="A25" s="20" t="s">
        <v>14</v>
      </c>
      <c r="B25" s="21" t="s">
        <v>13</v>
      </c>
      <c r="C25" s="13">
        <v>7300</v>
      </c>
      <c r="D25" s="13">
        <v>7544.6</v>
      </c>
      <c r="E25" s="19">
        <f t="shared" si="0"/>
        <v>103.35068493150685</v>
      </c>
    </row>
    <row r="26" spans="1:5" ht="35.25" customHeight="1">
      <c r="A26" s="20" t="s">
        <v>15</v>
      </c>
      <c r="B26" s="25" t="s">
        <v>60</v>
      </c>
      <c r="C26" s="13">
        <v>64.6</v>
      </c>
      <c r="D26" s="13">
        <v>87.2</v>
      </c>
      <c r="E26" s="19">
        <f t="shared" si="0"/>
        <v>134.98452012383905</v>
      </c>
    </row>
    <row r="27" spans="1:5" ht="32.25" customHeight="1">
      <c r="A27" s="20" t="s">
        <v>16</v>
      </c>
      <c r="B27" s="25" t="s">
        <v>59</v>
      </c>
      <c r="C27" s="13">
        <f>C28+C32+C33</f>
        <v>354930.9</v>
      </c>
      <c r="D27" s="13">
        <f>D28+D32+D33</f>
        <v>368716.9</v>
      </c>
      <c r="E27" s="19">
        <f t="shared" si="0"/>
        <v>103.88413632061904</v>
      </c>
    </row>
    <row r="28" spans="1:5" ht="31.5">
      <c r="A28" s="20" t="s">
        <v>17</v>
      </c>
      <c r="B28" s="21" t="s">
        <v>61</v>
      </c>
      <c r="C28" s="13">
        <f>SUM(C29+C30+C31)</f>
        <v>345895</v>
      </c>
      <c r="D28" s="13">
        <f>SUM(D29+D30+D31)</f>
        <v>359620</v>
      </c>
      <c r="E28" s="19">
        <f t="shared" si="0"/>
        <v>103.96796715766345</v>
      </c>
    </row>
    <row r="29" spans="1:5" ht="63">
      <c r="A29" s="20" t="s">
        <v>18</v>
      </c>
      <c r="B29" s="24" t="s">
        <v>62</v>
      </c>
      <c r="C29" s="13">
        <v>247000</v>
      </c>
      <c r="D29" s="13">
        <v>255802.4</v>
      </c>
      <c r="E29" s="19">
        <f t="shared" si="0"/>
        <v>103.56372469635626</v>
      </c>
    </row>
    <row r="30" spans="1:5" ht="99" customHeight="1">
      <c r="A30" s="20" t="s">
        <v>73</v>
      </c>
      <c r="B30" s="26" t="s">
        <v>74</v>
      </c>
      <c r="C30" s="13">
        <v>5895</v>
      </c>
      <c r="D30" s="13">
        <v>6042.5</v>
      </c>
      <c r="E30" s="19">
        <f t="shared" si="0"/>
        <v>102.50212044105173</v>
      </c>
    </row>
    <row r="31" spans="1:5" ht="63">
      <c r="A31" s="20" t="s">
        <v>19</v>
      </c>
      <c r="B31" s="26" t="s">
        <v>72</v>
      </c>
      <c r="C31" s="13">
        <v>93000</v>
      </c>
      <c r="D31" s="13">
        <v>97775.1</v>
      </c>
      <c r="E31" s="19">
        <f t="shared" si="0"/>
        <v>105.13451612903226</v>
      </c>
    </row>
    <row r="32" spans="1:35" ht="19.5" customHeight="1">
      <c r="A32" s="20" t="s">
        <v>20</v>
      </c>
      <c r="B32" s="25" t="s">
        <v>44</v>
      </c>
      <c r="C32" s="13">
        <v>235.9</v>
      </c>
      <c r="D32" s="13">
        <v>235.9</v>
      </c>
      <c r="E32" s="19">
        <f t="shared" si="0"/>
        <v>100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35" ht="64.5" customHeight="1">
      <c r="A33" s="20" t="s">
        <v>42</v>
      </c>
      <c r="B33" s="25" t="s">
        <v>63</v>
      </c>
      <c r="C33" s="13">
        <v>8800</v>
      </c>
      <c r="D33" s="13">
        <v>8861</v>
      </c>
      <c r="E33" s="19">
        <f t="shared" si="0"/>
        <v>100.69318181818181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</row>
    <row r="34" spans="1:5" ht="15.75">
      <c r="A34" s="20" t="s">
        <v>22</v>
      </c>
      <c r="B34" s="21" t="s">
        <v>21</v>
      </c>
      <c r="C34" s="13">
        <f>SUM(C35)</f>
        <v>690</v>
      </c>
      <c r="D34" s="13">
        <f>SUM(D35)</f>
        <v>689.5</v>
      </c>
      <c r="E34" s="19">
        <f t="shared" si="0"/>
        <v>99.92753623188406</v>
      </c>
    </row>
    <row r="35" spans="1:5" ht="15.75">
      <c r="A35" s="20" t="s">
        <v>24</v>
      </c>
      <c r="B35" s="21" t="s">
        <v>23</v>
      </c>
      <c r="C35" s="13">
        <v>690</v>
      </c>
      <c r="D35" s="13">
        <v>689.5</v>
      </c>
      <c r="E35" s="19">
        <f t="shared" si="0"/>
        <v>99.92753623188406</v>
      </c>
    </row>
    <row r="36" spans="1:5" ht="31.5">
      <c r="A36" s="20" t="s">
        <v>97</v>
      </c>
      <c r="B36" s="21" t="s">
        <v>99</v>
      </c>
      <c r="C36" s="13">
        <f>C37</f>
        <v>11608.5</v>
      </c>
      <c r="D36" s="13">
        <f>D37</f>
        <v>16503.7</v>
      </c>
      <c r="E36" s="19">
        <f t="shared" si="0"/>
        <v>142.169100228281</v>
      </c>
    </row>
    <row r="37" spans="1:5" ht="15.75">
      <c r="A37" s="20" t="s">
        <v>98</v>
      </c>
      <c r="B37" s="21" t="s">
        <v>100</v>
      </c>
      <c r="C37" s="13">
        <v>11608.5</v>
      </c>
      <c r="D37" s="13">
        <v>16503.7</v>
      </c>
      <c r="E37" s="19">
        <f t="shared" si="0"/>
        <v>142.169100228281</v>
      </c>
    </row>
    <row r="38" spans="1:5" ht="31.5">
      <c r="A38" s="20" t="s">
        <v>26</v>
      </c>
      <c r="B38" s="21" t="s">
        <v>25</v>
      </c>
      <c r="C38" s="13">
        <f>SUM(C39:C40)</f>
        <v>62994.3</v>
      </c>
      <c r="D38" s="13">
        <f>SUM(D39:D40)</f>
        <v>64021.399999999994</v>
      </c>
      <c r="E38" s="19">
        <f t="shared" si="0"/>
        <v>101.63046497857742</v>
      </c>
    </row>
    <row r="39" spans="1:5" ht="63">
      <c r="A39" s="20" t="s">
        <v>124</v>
      </c>
      <c r="B39" s="21" t="s">
        <v>64</v>
      </c>
      <c r="C39" s="13">
        <v>53850</v>
      </c>
      <c r="D39" s="13">
        <v>54877.1</v>
      </c>
      <c r="E39" s="19">
        <f t="shared" si="0"/>
        <v>101.90733519034355</v>
      </c>
    </row>
    <row r="40" spans="1:5" ht="63.75" customHeight="1">
      <c r="A40" s="20" t="s">
        <v>43</v>
      </c>
      <c r="B40" s="25" t="s">
        <v>65</v>
      </c>
      <c r="C40" s="13">
        <v>9144.3</v>
      </c>
      <c r="D40" s="13">
        <v>9144.3</v>
      </c>
      <c r="E40" s="19">
        <f t="shared" si="0"/>
        <v>100</v>
      </c>
    </row>
    <row r="41" spans="1:5" ht="15.75">
      <c r="A41" s="20" t="s">
        <v>28</v>
      </c>
      <c r="B41" s="21" t="s">
        <v>27</v>
      </c>
      <c r="C41" s="13">
        <v>11250</v>
      </c>
      <c r="D41" s="13">
        <v>11444.6</v>
      </c>
      <c r="E41" s="19">
        <f t="shared" si="0"/>
        <v>101.72977777777778</v>
      </c>
    </row>
    <row r="42" spans="1:5" ht="15.75">
      <c r="A42" s="20" t="s">
        <v>30</v>
      </c>
      <c r="B42" s="21" t="s">
        <v>29</v>
      </c>
      <c r="C42" s="13">
        <v>204.4</v>
      </c>
      <c r="D42" s="13">
        <v>701.1</v>
      </c>
      <c r="E42" s="19">
        <f t="shared" si="0"/>
        <v>343.00391389432485</v>
      </c>
    </row>
    <row r="43" spans="1:5" ht="15.75">
      <c r="A43" s="20" t="s">
        <v>32</v>
      </c>
      <c r="B43" s="21" t="s">
        <v>31</v>
      </c>
      <c r="C43" s="13">
        <f>C44+C67+C68</f>
        <v>963969.9000000001</v>
      </c>
      <c r="D43" s="13">
        <f>D44+D67+D68</f>
        <v>918231.5</v>
      </c>
      <c r="E43" s="19">
        <f t="shared" si="0"/>
        <v>95.25520454528714</v>
      </c>
    </row>
    <row r="44" spans="1:5" ht="31.5">
      <c r="A44" s="20" t="s">
        <v>75</v>
      </c>
      <c r="B44" s="21" t="s">
        <v>82</v>
      </c>
      <c r="C44" s="13">
        <f>SUM(C45,C46,C53,C64)</f>
        <v>957870.3</v>
      </c>
      <c r="D44" s="13">
        <f>SUM(D45,D46,D53,D64)</f>
        <v>911549.3999999999</v>
      </c>
      <c r="E44" s="19">
        <f>D44/C44*100</f>
        <v>95.16417828175692</v>
      </c>
    </row>
    <row r="45" spans="1:5" ht="31.5">
      <c r="A45" s="20" t="s">
        <v>128</v>
      </c>
      <c r="B45" s="21" t="s">
        <v>114</v>
      </c>
      <c r="C45" s="13">
        <v>240</v>
      </c>
      <c r="D45" s="13">
        <v>240</v>
      </c>
      <c r="E45" s="19">
        <f t="shared" si="0"/>
        <v>100</v>
      </c>
    </row>
    <row r="46" spans="1:5" ht="31.5">
      <c r="A46" s="20" t="s">
        <v>47</v>
      </c>
      <c r="B46" s="21" t="s">
        <v>66</v>
      </c>
      <c r="C46" s="13">
        <f>SUM(C47:C52)</f>
        <v>287262.8</v>
      </c>
      <c r="D46" s="13">
        <f>SUM(D47:D52)</f>
        <v>273830.5</v>
      </c>
      <c r="E46" s="19">
        <f t="shared" si="0"/>
        <v>95.32403778003975</v>
      </c>
    </row>
    <row r="47" spans="1:5" ht="15.75">
      <c r="A47" s="20" t="s">
        <v>86</v>
      </c>
      <c r="B47" s="32" t="s">
        <v>87</v>
      </c>
      <c r="C47" s="13">
        <v>3599</v>
      </c>
      <c r="D47" s="13">
        <v>2575.3</v>
      </c>
      <c r="E47" s="19">
        <f>D47/C47*100</f>
        <v>71.55598777438178</v>
      </c>
    </row>
    <row r="48" spans="1:5" ht="47.25">
      <c r="A48" s="20" t="s">
        <v>84</v>
      </c>
      <c r="B48" s="31" t="s">
        <v>85</v>
      </c>
      <c r="C48" s="13">
        <v>17963.7</v>
      </c>
      <c r="D48" s="13">
        <v>17963.7</v>
      </c>
      <c r="E48" s="19">
        <f t="shared" si="0"/>
        <v>100</v>
      </c>
    </row>
    <row r="49" spans="1:5" ht="36" customHeight="1">
      <c r="A49" s="20" t="s">
        <v>101</v>
      </c>
      <c r="B49" s="33" t="s">
        <v>102</v>
      </c>
      <c r="C49" s="13">
        <v>3300</v>
      </c>
      <c r="D49" s="13">
        <v>0</v>
      </c>
      <c r="E49" s="19">
        <f>D49/C49*100</f>
        <v>0</v>
      </c>
    </row>
    <row r="50" spans="1:5" ht="68.25" customHeight="1">
      <c r="A50" s="20" t="s">
        <v>89</v>
      </c>
      <c r="B50" s="34" t="s">
        <v>88</v>
      </c>
      <c r="C50" s="13">
        <v>12270.6</v>
      </c>
      <c r="D50" s="13">
        <v>12270.6</v>
      </c>
      <c r="E50" s="19">
        <f>D50/C50*100</f>
        <v>100</v>
      </c>
    </row>
    <row r="51" spans="1:5" ht="37.5" customHeight="1">
      <c r="A51" s="20" t="s">
        <v>90</v>
      </c>
      <c r="B51" s="35" t="s">
        <v>91</v>
      </c>
      <c r="C51" s="13">
        <v>9884.7</v>
      </c>
      <c r="D51" s="13">
        <v>9884.7</v>
      </c>
      <c r="E51" s="19">
        <f>D51/C51*100</f>
        <v>100</v>
      </c>
    </row>
    <row r="52" spans="1:5" ht="21.75" customHeight="1">
      <c r="A52" s="20" t="s">
        <v>45</v>
      </c>
      <c r="B52" s="27" t="s">
        <v>46</v>
      </c>
      <c r="C52" s="13">
        <v>240244.8</v>
      </c>
      <c r="D52" s="13">
        <v>231136.2</v>
      </c>
      <c r="E52" s="19">
        <f t="shared" si="0"/>
        <v>96.20861721044535</v>
      </c>
    </row>
    <row r="53" spans="1:5" ht="31.5">
      <c r="A53" s="20" t="s">
        <v>38</v>
      </c>
      <c r="B53" s="21" t="s">
        <v>57</v>
      </c>
      <c r="C53" s="13">
        <f>SUM(C54:C63)</f>
        <v>582797.5</v>
      </c>
      <c r="D53" s="13">
        <f>SUM(D54:D63)</f>
        <v>551006.7</v>
      </c>
      <c r="E53" s="19">
        <f t="shared" si="0"/>
        <v>94.5451378909484</v>
      </c>
    </row>
    <row r="54" spans="1:5" ht="36" customHeight="1">
      <c r="A54" s="20" t="s">
        <v>48</v>
      </c>
      <c r="B54" s="25" t="s">
        <v>67</v>
      </c>
      <c r="C54" s="13">
        <v>6127</v>
      </c>
      <c r="D54" s="13">
        <v>6127</v>
      </c>
      <c r="E54" s="19">
        <f t="shared" si="0"/>
        <v>100</v>
      </c>
    </row>
    <row r="55" spans="1:5" ht="37.5" customHeight="1">
      <c r="A55" s="20" t="s">
        <v>129</v>
      </c>
      <c r="B55" s="25" t="s">
        <v>68</v>
      </c>
      <c r="C55" s="13">
        <v>3985</v>
      </c>
      <c r="D55" s="13">
        <v>3985</v>
      </c>
      <c r="E55" s="19">
        <f t="shared" si="0"/>
        <v>100</v>
      </c>
    </row>
    <row r="56" spans="1:5" ht="37.5" customHeight="1">
      <c r="A56" s="20" t="s">
        <v>49</v>
      </c>
      <c r="B56" s="25" t="s">
        <v>69</v>
      </c>
      <c r="C56" s="13">
        <v>31207</v>
      </c>
      <c r="D56" s="13">
        <v>30243.2</v>
      </c>
      <c r="E56" s="19">
        <f t="shared" si="0"/>
        <v>96.9115903483193</v>
      </c>
    </row>
    <row r="57" spans="1:5" ht="31.5">
      <c r="A57" s="20" t="s">
        <v>53</v>
      </c>
      <c r="B57" s="21" t="s">
        <v>58</v>
      </c>
      <c r="C57" s="13">
        <v>112752</v>
      </c>
      <c r="D57" s="13">
        <v>109460</v>
      </c>
      <c r="E57" s="19">
        <f t="shared" si="0"/>
        <v>97.08031786575847</v>
      </c>
    </row>
    <row r="58" spans="1:5" ht="71.25" customHeight="1">
      <c r="A58" s="20" t="s">
        <v>50</v>
      </c>
      <c r="B58" s="25" t="s">
        <v>70</v>
      </c>
      <c r="C58" s="13">
        <v>21725</v>
      </c>
      <c r="D58" s="13">
        <v>10703</v>
      </c>
      <c r="E58" s="19">
        <f t="shared" si="0"/>
        <v>49.265822784810126</v>
      </c>
    </row>
    <row r="59" spans="1:5" ht="63.75" customHeight="1">
      <c r="A59" s="20" t="s">
        <v>92</v>
      </c>
      <c r="B59" s="33" t="s">
        <v>94</v>
      </c>
      <c r="C59" s="13">
        <v>13189.5</v>
      </c>
      <c r="D59" s="13">
        <v>895.1</v>
      </c>
      <c r="E59" s="19">
        <f>D59/C59*100</f>
        <v>6.786458925660563</v>
      </c>
    </row>
    <row r="60" spans="1:5" ht="39" customHeight="1">
      <c r="A60" s="20" t="s">
        <v>93</v>
      </c>
      <c r="B60" s="33" t="s">
        <v>95</v>
      </c>
      <c r="C60" s="13">
        <v>4000</v>
      </c>
      <c r="D60" s="13">
        <v>4000</v>
      </c>
      <c r="E60" s="19">
        <f>D60/C60*100</f>
        <v>100</v>
      </c>
    </row>
    <row r="61" spans="1:5" ht="36.75" customHeight="1">
      <c r="A61" s="20" t="s">
        <v>103</v>
      </c>
      <c r="B61" s="33" t="s">
        <v>104</v>
      </c>
      <c r="C61" s="13">
        <v>23460</v>
      </c>
      <c r="D61" s="13">
        <v>23460</v>
      </c>
      <c r="E61" s="19">
        <f>D61/C61*100</f>
        <v>100</v>
      </c>
    </row>
    <row r="62" spans="1:5" ht="70.5" customHeight="1">
      <c r="A62" s="20" t="s">
        <v>115</v>
      </c>
      <c r="B62" s="33" t="s">
        <v>116</v>
      </c>
      <c r="C62" s="13">
        <v>11609</v>
      </c>
      <c r="D62" s="13">
        <v>11608.6</v>
      </c>
      <c r="E62" s="19">
        <f>D62/C62*100</f>
        <v>99.99655439745025</v>
      </c>
    </row>
    <row r="63" spans="1:5" ht="15.75">
      <c r="A63" s="20" t="s">
        <v>51</v>
      </c>
      <c r="B63" s="21" t="s">
        <v>52</v>
      </c>
      <c r="C63" s="13">
        <v>354743</v>
      </c>
      <c r="D63" s="13">
        <v>350524.8</v>
      </c>
      <c r="E63" s="19">
        <f t="shared" si="0"/>
        <v>98.81091381648123</v>
      </c>
    </row>
    <row r="64" spans="1:5" ht="15.75">
      <c r="A64" s="20" t="s">
        <v>33</v>
      </c>
      <c r="B64" s="21" t="s">
        <v>39</v>
      </c>
      <c r="C64" s="13">
        <f>SUM(C65:C66)</f>
        <v>87570</v>
      </c>
      <c r="D64" s="13">
        <f>SUM(D65:D66)</f>
        <v>86472.2</v>
      </c>
      <c r="E64" s="19">
        <f t="shared" si="0"/>
        <v>98.74637432910815</v>
      </c>
    </row>
    <row r="65" spans="1:5" ht="53.25" customHeight="1">
      <c r="A65" s="20" t="s">
        <v>77</v>
      </c>
      <c r="B65" s="29" t="s">
        <v>78</v>
      </c>
      <c r="C65" s="13">
        <v>48302</v>
      </c>
      <c r="D65" s="13">
        <v>48302</v>
      </c>
      <c r="E65" s="19">
        <f t="shared" si="0"/>
        <v>100</v>
      </c>
    </row>
    <row r="66" spans="1:5" ht="31.5">
      <c r="A66" s="20" t="s">
        <v>117</v>
      </c>
      <c r="B66" s="28" t="s">
        <v>79</v>
      </c>
      <c r="C66" s="13">
        <v>39268</v>
      </c>
      <c r="D66" s="13">
        <v>38170.2</v>
      </c>
      <c r="E66" s="19">
        <f t="shared" si="0"/>
        <v>97.20433941122542</v>
      </c>
    </row>
    <row r="67" spans="1:5" ht="31.5">
      <c r="A67" s="27" t="s">
        <v>123</v>
      </c>
      <c r="B67" s="31" t="s">
        <v>122</v>
      </c>
      <c r="C67" s="13">
        <v>6166.8</v>
      </c>
      <c r="D67" s="13">
        <v>6749.3</v>
      </c>
      <c r="E67" s="19">
        <f t="shared" si="0"/>
        <v>109.44574171369268</v>
      </c>
    </row>
    <row r="68" spans="1:5" ht="32.25" customHeight="1">
      <c r="A68" s="27" t="s">
        <v>81</v>
      </c>
      <c r="B68" s="30" t="s">
        <v>80</v>
      </c>
      <c r="C68" s="36">
        <v>-67.2</v>
      </c>
      <c r="D68" s="36">
        <v>-67.2</v>
      </c>
      <c r="E68" s="19">
        <f t="shared" si="0"/>
        <v>100</v>
      </c>
    </row>
    <row r="69" spans="2:5" ht="15.75">
      <c r="B69" s="8"/>
      <c r="C69" s="11"/>
      <c r="D69" s="10"/>
      <c r="E69" s="9"/>
    </row>
    <row r="70" spans="1:5" ht="15.75">
      <c r="A70" s="8"/>
      <c r="B70" s="8"/>
      <c r="C70" s="11"/>
      <c r="D70" s="10"/>
      <c r="E70" s="9"/>
    </row>
    <row r="71" spans="1:5" ht="15.75">
      <c r="A71" s="8"/>
      <c r="C71" s="11"/>
      <c r="D71" s="10"/>
      <c r="E71" s="9"/>
    </row>
  </sheetData>
  <sheetProtection/>
  <mergeCells count="8">
    <mergeCell ref="C2:F2"/>
    <mergeCell ref="C3:F3"/>
    <mergeCell ref="C4:F4"/>
    <mergeCell ref="D6:E6"/>
    <mergeCell ref="B7:B8"/>
    <mergeCell ref="C7:C8"/>
    <mergeCell ref="D7:D8"/>
    <mergeCell ref="E7:E8"/>
  </mergeCells>
  <printOptions/>
  <pageMargins left="0.7874015748031497" right="0.3937007874015748" top="0.5905511811023623" bottom="0.3937007874015748" header="0.31496062992125984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Климанова О.А</cp:lastModifiedBy>
  <cp:lastPrinted>2014-05-15T09:11:39Z</cp:lastPrinted>
  <dcterms:created xsi:type="dcterms:W3CDTF">2008-04-30T08:16:12Z</dcterms:created>
  <dcterms:modified xsi:type="dcterms:W3CDTF">2014-05-15T09:17:43Z</dcterms:modified>
  <cp:category/>
  <cp:version/>
  <cp:contentType/>
  <cp:contentStatus/>
</cp:coreProperties>
</file>