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приложение 1" sheetId="1" r:id="rId1"/>
    <sheet name="список муников" sheetId="2" r:id="rId2"/>
    <sheet name="приложение 2" sheetId="3" r:id="rId3"/>
    <sheet name="приложение 3" sheetId="4" r:id="rId4"/>
  </sheets>
  <definedNames/>
  <calcPr fullCalcOnLoad="1"/>
</workbook>
</file>

<file path=xl/sharedStrings.xml><?xml version="1.0" encoding="utf-8"?>
<sst xmlns="http://schemas.openxmlformats.org/spreadsheetml/2006/main" count="144" uniqueCount="108">
  <si>
    <t>№ п/п</t>
  </si>
  <si>
    <t>Наименование муниципального образования Московской области</t>
  </si>
  <si>
    <t>Численность населения муниципального образования Московской области, чел.</t>
  </si>
  <si>
    <t>Количество лифтов, ед.</t>
  </si>
  <si>
    <t>Всего:</t>
  </si>
  <si>
    <t>Городские округа</t>
  </si>
  <si>
    <t>Балашиха</t>
  </si>
  <si>
    <t>Долгопрудный</t>
  </si>
  <si>
    <t>Дубна</t>
  </si>
  <si>
    <t xml:space="preserve">Железнодорожный </t>
  </si>
  <si>
    <t>Звенигород</t>
  </si>
  <si>
    <t>Коломна</t>
  </si>
  <si>
    <t>Лосино-Петровский</t>
  </si>
  <si>
    <t>Реутов</t>
  </si>
  <si>
    <t>Фрязино</t>
  </si>
  <si>
    <t>Щербинка</t>
  </si>
  <si>
    <t>Электрогорск</t>
  </si>
  <si>
    <t>Поселения</t>
  </si>
  <si>
    <r>
      <t xml:space="preserve">городское поселение </t>
    </r>
    <r>
      <rPr>
        <b/>
        <sz val="10"/>
        <rFont val="Arial"/>
        <family val="2"/>
      </rPr>
      <t>Воскресенск</t>
    </r>
    <r>
      <rPr>
        <sz val="10"/>
        <rFont val="Arial"/>
        <family val="2"/>
      </rPr>
      <t xml:space="preserve"> Воскресенского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</si>
  <si>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Высоковск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</si>
  <si>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Клин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</si>
  <si>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Решетниково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</si>
  <si>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Нудольское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</si>
  <si>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Петровское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</si>
  <si>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Воздвиженское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</si>
  <si>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Воронинское</t>
    </r>
    <r>
      <rPr>
        <sz val="10"/>
        <rFont val="Arial"/>
        <family val="2"/>
      </rPr>
      <t xml:space="preserve"> Клинского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</si>
  <si>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Зубовское</t>
    </r>
    <r>
      <rPr>
        <sz val="10"/>
        <rFont val="Arial"/>
        <family val="2"/>
      </rPr>
      <t xml:space="preserve"> Клинского муниципального района</t>
    </r>
  </si>
  <si>
    <r>
      <t>совхоз  имени Ленина</t>
    </r>
    <r>
      <rPr>
        <sz val="10"/>
        <rFont val="Arial"/>
        <family val="2"/>
      </rPr>
      <t xml:space="preserve"> Ленинского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</si>
  <si>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Апрелевка</t>
    </r>
    <r>
      <rPr>
        <sz val="10"/>
        <rFont val="Arial"/>
        <family val="2"/>
      </rPr>
      <t xml:space="preserve"> Наро-Фоминского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</si>
  <si>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Ногинск</t>
    </r>
    <r>
      <rPr>
        <sz val="10"/>
        <rFont val="Arial"/>
        <family val="2"/>
      </rPr>
      <t xml:space="preserve"> Ногинского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</si>
  <si>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Старая Купавна</t>
    </r>
    <r>
      <rPr>
        <sz val="10"/>
        <rFont val="Arial"/>
        <family val="2"/>
      </rPr>
      <t xml:space="preserve">  Ногинского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</si>
  <si>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 xml:space="preserve">Стёпановское </t>
    </r>
    <r>
      <rPr>
        <sz val="10"/>
        <rFont val="Arial"/>
        <family val="2"/>
      </rPr>
      <t xml:space="preserve"> Ногинского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</si>
  <si>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Богородское</t>
    </r>
    <r>
      <rPr>
        <sz val="10"/>
        <rFont val="Arial"/>
        <family val="2"/>
      </rPr>
      <t xml:space="preserve"> Сергиево-Посадского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</si>
  <si>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Серебряные Пруды</t>
    </r>
    <r>
      <rPr>
        <sz val="10"/>
        <rFont val="Arial"/>
        <family val="2"/>
      </rPr>
      <t xml:space="preserve"> Серебряно-Прудского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</si>
  <si>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Успенское</t>
    </r>
    <r>
      <rPr>
        <sz val="10"/>
        <rFont val="Arial"/>
        <family val="2"/>
      </rPr>
      <t xml:space="preserve"> Серебряно-Прудского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</si>
  <si>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Поварово</t>
    </r>
    <r>
      <rPr>
        <sz val="10"/>
        <rFont val="Arial"/>
        <family val="2"/>
      </rPr>
      <t xml:space="preserve"> Солнечногорского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</si>
  <si>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Ржавки</t>
    </r>
    <r>
      <rPr>
        <sz val="10"/>
        <rFont val="Arial"/>
        <family val="2"/>
      </rPr>
      <t xml:space="preserve"> Солнечногорского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</si>
  <si>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 xml:space="preserve">Ступино </t>
    </r>
    <r>
      <rPr>
        <sz val="10"/>
        <rFont val="Arial"/>
        <family val="2"/>
      </rPr>
      <t>Ступинского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</si>
  <si>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Михнево</t>
    </r>
    <r>
      <rPr>
        <sz val="10"/>
        <rFont val="Arial"/>
        <family val="2"/>
      </rPr>
      <t xml:space="preserve"> Ступинского муниципального района</t>
    </r>
  </si>
  <si>
    <r>
      <t xml:space="preserve">сельское поселение </t>
    </r>
    <r>
      <rPr>
        <b/>
        <sz val="10"/>
        <rFont val="Arial"/>
        <family val="2"/>
      </rPr>
      <t>Аксиньинское</t>
    </r>
    <r>
      <rPr>
        <sz val="10"/>
        <rFont val="Arial"/>
        <family val="2"/>
      </rPr>
      <t xml:space="preserve"> Ступинского муниципального района</t>
    </r>
  </si>
  <si>
    <r>
      <t xml:space="preserve">городское поселение </t>
    </r>
    <r>
      <rPr>
        <b/>
        <sz val="10"/>
        <rFont val="Arial"/>
        <family val="2"/>
      </rPr>
      <t>Монино</t>
    </r>
    <r>
      <rPr>
        <sz val="10"/>
        <rFont val="Arial"/>
        <family val="2"/>
      </rPr>
      <t xml:space="preserve"> Щелковского муниципального района</t>
    </r>
  </si>
  <si>
    <t>Процент численности населения, %</t>
  </si>
  <si>
    <t>Средства Фонда, руб.</t>
  </si>
  <si>
    <t>Средства местного бюджета, руб.</t>
  </si>
  <si>
    <t>лимит Фонда -</t>
  </si>
  <si>
    <t>Стоимость работ по замене лифтов и ВИС, всего, руб.</t>
  </si>
  <si>
    <t>Средства собственников не менее 5%, руб.</t>
  </si>
  <si>
    <t>Объёмы финансирования адресной программы Московской области по проведению капитального ремонта многоквартирных домов в разрезе муниципальных образований (третья заявка в 2010 году на получение средств Фонда содействия реформированию жилищно-коммунального хозяйства)</t>
  </si>
  <si>
    <t>Остаток</t>
  </si>
  <si>
    <t>Приложение № 1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</si>
  <si>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</si>
  <si>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</si>
  <si>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</si>
  <si>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</si>
  <si>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</si>
  <si>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</si>
  <si>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</si>
  <si>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</si>
  <si>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</si>
  <si>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</si>
  <si>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</si>
  <si>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</si>
  <si>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</si>
  <si>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</si>
  <si>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</si>
  <si>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</si>
  <si>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</si>
  <si>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</si>
  <si>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</si>
  <si>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</si>
  <si>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</si>
  <si>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</si>
  <si>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</si>
  <si>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</si>
  <si>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</si>
  <si>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</si>
  <si>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</si>
  <si>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</si>
  <si>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част.</t>
  </si>
  <si>
    <t>Удельная стоимость капитального ремонта                                                1 кв. м общей площади многоквартирного дома, руб./кв. м</t>
  </si>
  <si>
    <t>Городской округ Реутов</t>
  </si>
  <si>
    <t>г. Реутов, Юбилейный проспект, д.2</t>
  </si>
  <si>
    <t>г. Реутов, Юбилейный проспект, д.26</t>
  </si>
  <si>
    <t>г. Реутов, Юбилейный проспект, д.12</t>
  </si>
  <si>
    <t>г. Реутов, Юбилейный проспект, д.14</t>
  </si>
  <si>
    <t>г. Реутов, Юбилейный проспект, д.54</t>
  </si>
  <si>
    <t>г. Реутов, ул. Южная, д.10</t>
  </si>
  <si>
    <t>г. Реутов, ул. Южная, д.9</t>
  </si>
  <si>
    <t>г. Реутов, ул. Южная, д.11</t>
  </si>
  <si>
    <t>г. Реутов, ул. Октября, д.3</t>
  </si>
  <si>
    <t>г. Реутов, ул. Котовского, д.6</t>
  </si>
  <si>
    <t>г. Реутов, ул. Ашхабадская, д.21</t>
  </si>
  <si>
    <t>г. Реутов, ул. Дзержинского, д.5/2</t>
  </si>
  <si>
    <t>г. Реутов, ул. Калинина, д.10</t>
  </si>
  <si>
    <t>г. Реутов, ул. Ленина, д.4</t>
  </si>
  <si>
    <t>панель</t>
  </si>
  <si>
    <t>кирпич</t>
  </si>
  <si>
    <t xml:space="preserve">от 17 марта 2010 года № 8/2010-НА      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</si>
  <si>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2010 году" (заявка № 3)</t>
  </si>
  <si>
    <t>г. Реутов, ул.Новая, д.14, корп.1</t>
  </si>
  <si>
    <t>г. Реутов, ул. Дзержинского, д.2/4</t>
  </si>
  <si>
    <t xml:space="preserve">к Решению Совета депутатов </t>
  </si>
  <si>
    <t>города Реутов</t>
  </si>
  <si>
    <t>Приложение</t>
  </si>
  <si>
    <t>"Приложение №3</t>
  </si>
  <si>
    <t>к Решению Реутовского городского</t>
  </si>
  <si>
    <t>Совета депутатов</t>
  </si>
  <si>
    <t>от 28 октября 2010 года № 23/2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</si>
</sst>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70" fontId="4" fillId="0" borderId="0" xfId="0" applyNumberFormat="1" applyFont="1" applyFill="1" applyBorder="1" applyAlignment="1">
      <alignment horizont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15" xfId="83" applyNumberFormat="1" applyFont="1" applyFill="1" applyBorder="1" applyAlignment="1">
      <alignment horizontal="center" vertical="center" wrapText="1"/>
    </xf>
    <xf numFmtId="43" fontId="4" fillId="0" borderId="15" xfId="83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83" applyNumberFormat="1" applyFont="1" applyFill="1" applyBorder="1" applyAlignment="1">
      <alignment horizontal="center" vertical="center" wrapText="1"/>
    </xf>
    <xf numFmtId="43" fontId="4" fillId="0" borderId="10" xfId="83" applyFont="1" applyFill="1" applyBorder="1" applyAlignment="1">
      <alignment horizontal="center" vertical="center"/>
    </xf>
    <xf numFmtId="4" fontId="4" fillId="0" borderId="10" xfId="83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10" xfId="83" applyNumberFormat="1" applyFont="1" applyFill="1" applyBorder="1" applyAlignment="1">
      <alignment horizontal="center" vertical="center" wrapText="1"/>
    </xf>
    <xf numFmtId="43" fontId="5" fillId="0" borderId="10" xfId="8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86" fontId="0" fillId="0" borderId="0" xfId="0" applyNumberFormat="1" applyAlignment="1">
      <alignment horizontal="left"/>
    </xf>
    <xf numFmtId="186" fontId="4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4">
      <selection activeCell="B12" sqref="A12:IV12"/>
    </sheetView>
  </sheetViews>
  <sheetFormatPr defaultColWidth="9.140625" defaultRowHeight="15"/>
  <cols>
    <col min="1" max="1" width="5.00390625" style="12" customWidth="1"/>
    <col min="2" max="2" width="28.57421875" style="6" customWidth="1"/>
    <col min="3" max="3" width="16.7109375" style="6" hidden="1" customWidth="1"/>
    <col min="4" max="4" width="15.57421875" style="6" hidden="1" customWidth="1"/>
    <col min="5" max="5" width="30.57421875" style="6" hidden="1" customWidth="1"/>
    <col min="6" max="7" width="12.140625" style="7" customWidth="1"/>
    <col min="8" max="8" width="17.421875" style="81" customWidth="1"/>
    <col min="9" max="11" width="17.421875" style="24" customWidth="1"/>
    <col min="12" max="13" width="19.00390625" style="25" customWidth="1"/>
    <col min="14" max="16384" width="9.140625" style="11" customWidth="1"/>
  </cols>
  <sheetData>
    <row r="1" ht="12.75">
      <c r="K1" s="24" t="s">
        <v>49</v>
      </c>
    </row>
    <row r="2" spans="1:11" ht="38.25" customHeight="1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1.5" customHeight="1">
      <c r="A3" s="13" t="s">
        <v>0</v>
      </c>
      <c r="B3" s="17" t="s">
        <v>1</v>
      </c>
      <c r="C3" s="8"/>
      <c r="D3" s="8"/>
      <c r="E3" s="8"/>
      <c r="F3" s="20" t="s">
        <v>2</v>
      </c>
      <c r="G3" s="20" t="s">
        <v>3</v>
      </c>
      <c r="H3" s="82" t="s">
        <v>45</v>
      </c>
      <c r="I3" s="21" t="s">
        <v>42</v>
      </c>
      <c r="J3" s="21" t="s">
        <v>43</v>
      </c>
      <c r="K3" s="21" t="s">
        <v>46</v>
      </c>
    </row>
    <row r="4" spans="1:11" ht="14.25" customHeight="1">
      <c r="A4" s="13"/>
      <c r="B4" s="9" t="s">
        <v>5</v>
      </c>
      <c r="C4" s="14"/>
      <c r="D4" s="14"/>
      <c r="E4" s="14"/>
      <c r="F4" s="15"/>
      <c r="G4" s="15"/>
      <c r="H4" s="83"/>
      <c r="I4" s="22"/>
      <c r="J4" s="22"/>
      <c r="K4" s="22"/>
    </row>
    <row r="5" spans="1:11" ht="21.75" customHeight="1">
      <c r="A5" s="13">
        <v>1</v>
      </c>
      <c r="B5" s="9" t="s">
        <v>6</v>
      </c>
      <c r="C5" s="10"/>
      <c r="D5" s="10"/>
      <c r="E5" s="10"/>
      <c r="F5" s="4">
        <v>204061</v>
      </c>
      <c r="G5" s="4">
        <v>108</v>
      </c>
      <c r="H5" s="84">
        <v>209239000</v>
      </c>
      <c r="I5" s="22">
        <v>172777011</v>
      </c>
      <c r="J5" s="22">
        <v>26000039</v>
      </c>
      <c r="K5" s="22">
        <f>H5-I5-J5</f>
        <v>10461950</v>
      </c>
    </row>
    <row r="6" spans="1:11" ht="24.75" customHeight="1">
      <c r="A6" s="13">
        <v>2</v>
      </c>
      <c r="B6" s="9" t="s">
        <v>7</v>
      </c>
      <c r="C6" s="10"/>
      <c r="D6" s="10"/>
      <c r="E6" s="10"/>
      <c r="F6" s="18">
        <v>84429</v>
      </c>
      <c r="G6" s="18">
        <v>30</v>
      </c>
      <c r="H6" s="84">
        <v>61065508</v>
      </c>
      <c r="I6" s="22">
        <v>50424232</v>
      </c>
      <c r="J6" s="22">
        <v>7588000</v>
      </c>
      <c r="K6" s="22">
        <f>H6-I6-J6</f>
        <v>3053276</v>
      </c>
    </row>
    <row r="7" spans="1:11" ht="27" customHeight="1">
      <c r="A7" s="13">
        <v>3</v>
      </c>
      <c r="B7" s="9" t="s">
        <v>8</v>
      </c>
      <c r="C7" s="10"/>
      <c r="D7" s="10"/>
      <c r="E7" s="10"/>
      <c r="F7" s="18">
        <v>62733</v>
      </c>
      <c r="G7" s="4">
        <v>10</v>
      </c>
      <c r="H7" s="83">
        <v>16095284</v>
      </c>
      <c r="I7" s="22">
        <v>13290519</v>
      </c>
      <c r="J7" s="22">
        <v>2000000</v>
      </c>
      <c r="K7" s="22">
        <f aca="true" t="shared" si="0" ref="K7:K39">H7-I7-J7</f>
        <v>804765</v>
      </c>
    </row>
    <row r="8" spans="1:11" ht="14.25" customHeight="1">
      <c r="A8" s="13">
        <v>4</v>
      </c>
      <c r="B8" s="9" t="s">
        <v>9</v>
      </c>
      <c r="C8" s="10"/>
      <c r="D8" s="10"/>
      <c r="E8" s="10"/>
      <c r="F8" s="4">
        <v>128520</v>
      </c>
      <c r="G8" s="4">
        <v>56</v>
      </c>
      <c r="H8" s="84">
        <v>100622000</v>
      </c>
      <c r="I8" s="22">
        <v>83087610</v>
      </c>
      <c r="J8" s="22">
        <v>12503290</v>
      </c>
      <c r="K8" s="22">
        <f t="shared" si="0"/>
        <v>5031100</v>
      </c>
    </row>
    <row r="9" spans="1:11" ht="14.25" customHeight="1">
      <c r="A9" s="13">
        <v>5</v>
      </c>
      <c r="B9" s="9" t="s">
        <v>10</v>
      </c>
      <c r="C9" s="10"/>
      <c r="D9" s="10"/>
      <c r="E9" s="10"/>
      <c r="F9" s="5">
        <v>12911</v>
      </c>
      <c r="G9" s="4">
        <v>63</v>
      </c>
      <c r="H9" s="84">
        <v>101110213</v>
      </c>
      <c r="I9" s="22">
        <v>83490746</v>
      </c>
      <c r="J9" s="22">
        <v>12563956</v>
      </c>
      <c r="K9" s="22">
        <f t="shared" si="0"/>
        <v>5055511</v>
      </c>
    </row>
    <row r="10" spans="1:11" ht="14.25" customHeight="1">
      <c r="A10" s="13">
        <v>6</v>
      </c>
      <c r="B10" s="9" t="s">
        <v>11</v>
      </c>
      <c r="C10" s="10"/>
      <c r="D10" s="10"/>
      <c r="E10" s="10"/>
      <c r="F10" s="4">
        <v>148430</v>
      </c>
      <c r="G10" s="4">
        <v>20</v>
      </c>
      <c r="H10" s="83">
        <v>25000000</v>
      </c>
      <c r="I10" s="22">
        <v>20643500</v>
      </c>
      <c r="J10" s="22">
        <v>3106500</v>
      </c>
      <c r="K10" s="22">
        <f t="shared" si="0"/>
        <v>1250000</v>
      </c>
    </row>
    <row r="11" spans="1:11" ht="14.25" customHeight="1">
      <c r="A11" s="13">
        <v>7</v>
      </c>
      <c r="B11" s="9" t="s">
        <v>12</v>
      </c>
      <c r="C11" s="10"/>
      <c r="D11" s="10"/>
      <c r="E11" s="10"/>
      <c r="F11" s="5">
        <v>22393</v>
      </c>
      <c r="G11" s="4">
        <v>6</v>
      </c>
      <c r="H11" s="84">
        <v>7200000</v>
      </c>
      <c r="I11" s="22">
        <v>5945328</v>
      </c>
      <c r="J11" s="22">
        <v>894672</v>
      </c>
      <c r="K11" s="22">
        <f t="shared" si="0"/>
        <v>360000</v>
      </c>
    </row>
    <row r="12" spans="1:11" ht="25.5" customHeight="1">
      <c r="A12" s="13">
        <v>8</v>
      </c>
      <c r="B12" s="9" t="s">
        <v>13</v>
      </c>
      <c r="C12" s="10"/>
      <c r="D12" s="10"/>
      <c r="E12" s="10"/>
      <c r="F12" s="5">
        <v>83604</v>
      </c>
      <c r="G12" s="4">
        <v>59</v>
      </c>
      <c r="H12" s="84">
        <v>88524062</v>
      </c>
      <c r="I12" s="22">
        <v>73097858</v>
      </c>
      <c r="J12" s="22">
        <v>11000000</v>
      </c>
      <c r="K12" s="22">
        <f t="shared" si="0"/>
        <v>4426204</v>
      </c>
    </row>
    <row r="13" spans="1:11" ht="21" customHeight="1">
      <c r="A13" s="13">
        <v>9</v>
      </c>
      <c r="B13" s="9" t="s">
        <v>14</v>
      </c>
      <c r="C13" s="10"/>
      <c r="D13" s="10"/>
      <c r="E13" s="10"/>
      <c r="F13" s="2">
        <v>53234</v>
      </c>
      <c r="G13" s="4">
        <v>37</v>
      </c>
      <c r="H13" s="84">
        <v>70300000</v>
      </c>
      <c r="I13" s="22">
        <v>58049522</v>
      </c>
      <c r="J13" s="22">
        <v>8735478</v>
      </c>
      <c r="K13" s="22">
        <f t="shared" si="0"/>
        <v>3515000</v>
      </c>
    </row>
    <row r="14" spans="1:11" ht="21" customHeight="1">
      <c r="A14" s="13">
        <v>10</v>
      </c>
      <c r="B14" s="9" t="s">
        <v>15</v>
      </c>
      <c r="C14" s="10"/>
      <c r="D14" s="10"/>
      <c r="E14" s="10"/>
      <c r="F14" s="2">
        <v>32331</v>
      </c>
      <c r="G14" s="4">
        <v>3</v>
      </c>
      <c r="H14" s="84">
        <v>5400000</v>
      </c>
      <c r="I14" s="22">
        <v>4458996</v>
      </c>
      <c r="J14" s="22">
        <v>671004</v>
      </c>
      <c r="K14" s="22">
        <f t="shared" si="0"/>
        <v>270000</v>
      </c>
    </row>
    <row r="15" spans="1:11" ht="21" customHeight="1">
      <c r="A15" s="13">
        <v>11</v>
      </c>
      <c r="B15" s="9" t="s">
        <v>16</v>
      </c>
      <c r="C15" s="10"/>
      <c r="D15" s="10"/>
      <c r="E15" s="10"/>
      <c r="F15" s="4">
        <v>21130</v>
      </c>
      <c r="G15" s="4">
        <v>3</v>
      </c>
      <c r="H15" s="83">
        <v>4828585</v>
      </c>
      <c r="I15" s="22">
        <v>3987155</v>
      </c>
      <c r="J15" s="22">
        <v>600000</v>
      </c>
      <c r="K15" s="22">
        <f t="shared" si="0"/>
        <v>241430</v>
      </c>
    </row>
    <row r="16" spans="1:11" ht="21" customHeight="1">
      <c r="A16" s="13">
        <v>12</v>
      </c>
      <c r="B16" s="9" t="s">
        <v>17</v>
      </c>
      <c r="C16" s="10"/>
      <c r="D16" s="10"/>
      <c r="E16" s="10"/>
      <c r="F16" s="15"/>
      <c r="G16" s="15"/>
      <c r="H16" s="83"/>
      <c r="I16" s="22"/>
      <c r="J16" s="22"/>
      <c r="K16" s="22"/>
    </row>
    <row r="17" spans="1:11" ht="39" customHeight="1">
      <c r="A17" s="13">
        <v>13</v>
      </c>
      <c r="B17" s="16" t="s">
        <v>18</v>
      </c>
      <c r="C17" s="10"/>
      <c r="D17" s="10"/>
      <c r="E17" s="10"/>
      <c r="F17" s="4">
        <v>90838</v>
      </c>
      <c r="G17" s="4">
        <v>12</v>
      </c>
      <c r="H17" s="83">
        <v>20119105</v>
      </c>
      <c r="I17" s="22">
        <v>16613149</v>
      </c>
      <c r="J17" s="22">
        <v>2500000</v>
      </c>
      <c r="K17" s="22">
        <f t="shared" si="0"/>
        <v>1005956</v>
      </c>
    </row>
    <row r="18" spans="1:11" ht="27.75" customHeight="1">
      <c r="A18" s="13">
        <v>14</v>
      </c>
      <c r="B18" s="16" t="s">
        <v>19</v>
      </c>
      <c r="C18" s="10"/>
      <c r="D18" s="10"/>
      <c r="E18" s="10"/>
      <c r="F18" s="4">
        <v>10731</v>
      </c>
      <c r="G18" s="4"/>
      <c r="H18" s="83">
        <f>4828.585*1000</f>
        <v>4828585</v>
      </c>
      <c r="I18" s="22">
        <v>3987155</v>
      </c>
      <c r="J18" s="22">
        <v>600000</v>
      </c>
      <c r="K18" s="22">
        <f t="shared" si="0"/>
        <v>241430</v>
      </c>
    </row>
    <row r="19" spans="1:11" ht="27.75" customHeight="1">
      <c r="A19" s="13">
        <v>15</v>
      </c>
      <c r="B19" s="16" t="s">
        <v>20</v>
      </c>
      <c r="C19" s="10"/>
      <c r="D19" s="10"/>
      <c r="E19" s="10"/>
      <c r="F19" s="1">
        <v>80259</v>
      </c>
      <c r="G19" s="4">
        <v>77</v>
      </c>
      <c r="H19" s="84">
        <v>528730080</v>
      </c>
      <c r="I19" s="22">
        <v>436593576</v>
      </c>
      <c r="J19" s="22">
        <v>65700000</v>
      </c>
      <c r="K19" s="22">
        <f>H19-I19-J19</f>
        <v>26436504</v>
      </c>
    </row>
    <row r="20" spans="1:11" ht="27.75" customHeight="1">
      <c r="A20" s="13">
        <v>16</v>
      </c>
      <c r="B20" s="16" t="s">
        <v>21</v>
      </c>
      <c r="C20" s="10"/>
      <c r="D20" s="10"/>
      <c r="E20" s="10"/>
      <c r="F20" s="4">
        <v>3215</v>
      </c>
      <c r="G20" s="4"/>
      <c r="H20" s="83">
        <v>804764</v>
      </c>
      <c r="I20" s="22">
        <v>664525</v>
      </c>
      <c r="J20" s="22">
        <v>100000</v>
      </c>
      <c r="K20" s="22">
        <f t="shared" si="0"/>
        <v>40239</v>
      </c>
    </row>
    <row r="21" spans="1:11" ht="27.75" customHeight="1">
      <c r="A21" s="13">
        <v>17</v>
      </c>
      <c r="B21" s="16" t="s">
        <v>22</v>
      </c>
      <c r="C21" s="10"/>
      <c r="D21" s="10"/>
      <c r="E21" s="10"/>
      <c r="F21" s="4">
        <v>6397</v>
      </c>
      <c r="G21" s="4"/>
      <c r="H21" s="83">
        <v>4023821</v>
      </c>
      <c r="I21" s="22">
        <v>3322629</v>
      </c>
      <c r="J21" s="22">
        <v>499999.99746000004</v>
      </c>
      <c r="K21" s="22">
        <f t="shared" si="0"/>
        <v>201192.00253999996</v>
      </c>
    </row>
    <row r="22" spans="1:11" ht="27.75" customHeight="1">
      <c r="A22" s="13">
        <v>18</v>
      </c>
      <c r="B22" s="16" t="s">
        <v>23</v>
      </c>
      <c r="C22" s="10"/>
      <c r="D22" s="10"/>
      <c r="E22" s="10"/>
      <c r="F22" s="4">
        <v>2353</v>
      </c>
      <c r="G22" s="4"/>
      <c r="H22" s="83">
        <v>804764</v>
      </c>
      <c r="I22" s="22">
        <v>664525</v>
      </c>
      <c r="J22" s="22">
        <v>100000</v>
      </c>
      <c r="K22" s="22">
        <f t="shared" si="0"/>
        <v>40239</v>
      </c>
    </row>
    <row r="23" spans="1:11" ht="27.75" customHeight="1">
      <c r="A23" s="13">
        <v>19</v>
      </c>
      <c r="B23" s="16" t="s">
        <v>24</v>
      </c>
      <c r="C23" s="10"/>
      <c r="D23" s="10"/>
      <c r="E23" s="10"/>
      <c r="F23" s="4">
        <v>2797</v>
      </c>
      <c r="G23" s="4"/>
      <c r="H23" s="83">
        <v>804764</v>
      </c>
      <c r="I23" s="22">
        <v>664525</v>
      </c>
      <c r="J23" s="22">
        <v>100000</v>
      </c>
      <c r="K23" s="22">
        <f t="shared" si="0"/>
        <v>40239</v>
      </c>
    </row>
    <row r="24" spans="1:11" ht="27.75" customHeight="1">
      <c r="A24" s="13">
        <v>20</v>
      </c>
      <c r="B24" s="16" t="s">
        <v>25</v>
      </c>
      <c r="C24" s="10"/>
      <c r="D24" s="10"/>
      <c r="E24" s="10"/>
      <c r="F24" s="4">
        <v>4189</v>
      </c>
      <c r="G24" s="4"/>
      <c r="H24" s="83">
        <v>804764</v>
      </c>
      <c r="I24" s="22">
        <v>664525</v>
      </c>
      <c r="J24" s="22">
        <v>100000</v>
      </c>
      <c r="K24" s="22">
        <f t="shared" si="0"/>
        <v>40239</v>
      </c>
    </row>
    <row r="25" spans="1:11" ht="27.75" customHeight="1">
      <c r="A25" s="13">
        <v>21</v>
      </c>
      <c r="B25" s="16" t="s">
        <v>26</v>
      </c>
      <c r="C25" s="10"/>
      <c r="D25" s="10"/>
      <c r="E25" s="10"/>
      <c r="F25" s="4">
        <v>3533</v>
      </c>
      <c r="G25" s="4"/>
      <c r="H25" s="83">
        <v>804764</v>
      </c>
      <c r="I25" s="22">
        <v>664525</v>
      </c>
      <c r="J25" s="22">
        <v>100000</v>
      </c>
      <c r="K25" s="22">
        <f t="shared" si="0"/>
        <v>40239</v>
      </c>
    </row>
    <row r="26" spans="1:11" ht="27.75" customHeight="1">
      <c r="A26" s="13">
        <v>22</v>
      </c>
      <c r="B26" s="9" t="s">
        <v>27</v>
      </c>
      <c r="C26" s="10"/>
      <c r="D26" s="10"/>
      <c r="E26" s="10"/>
      <c r="F26" s="2">
        <v>3484</v>
      </c>
      <c r="G26" s="4">
        <v>2</v>
      </c>
      <c r="H26" s="84">
        <v>3846000</v>
      </c>
      <c r="I26" s="22">
        <v>3175796</v>
      </c>
      <c r="J26" s="22">
        <v>477904</v>
      </c>
      <c r="K26" s="22">
        <f t="shared" si="0"/>
        <v>192300</v>
      </c>
    </row>
    <row r="27" spans="1:11" ht="39" customHeight="1">
      <c r="A27" s="13">
        <v>23</v>
      </c>
      <c r="B27" s="16" t="s">
        <v>28</v>
      </c>
      <c r="C27" s="10"/>
      <c r="D27" s="10"/>
      <c r="E27" s="10"/>
      <c r="F27" s="4">
        <v>18701</v>
      </c>
      <c r="G27" s="4"/>
      <c r="H27" s="83">
        <v>1207146</v>
      </c>
      <c r="I27" s="22">
        <v>996788</v>
      </c>
      <c r="J27" s="22">
        <v>150000</v>
      </c>
      <c r="K27" s="22">
        <f t="shared" si="0"/>
        <v>60358</v>
      </c>
    </row>
    <row r="28" spans="1:11" ht="43.5" customHeight="1">
      <c r="A28" s="13">
        <v>24</v>
      </c>
      <c r="B28" s="16" t="s">
        <v>29</v>
      </c>
      <c r="C28" s="10"/>
      <c r="D28" s="10"/>
      <c r="E28" s="10"/>
      <c r="F28" s="4">
        <v>115942</v>
      </c>
      <c r="G28" s="4">
        <v>29</v>
      </c>
      <c r="H28" s="83">
        <v>45000000</v>
      </c>
      <c r="I28" s="22">
        <v>37158300</v>
      </c>
      <c r="J28" s="22">
        <v>5591700</v>
      </c>
      <c r="K28" s="22">
        <f t="shared" si="0"/>
        <v>2250000</v>
      </c>
    </row>
    <row r="29" spans="1:11" ht="42" customHeight="1">
      <c r="A29" s="13">
        <v>25</v>
      </c>
      <c r="B29" s="16" t="s">
        <v>30</v>
      </c>
      <c r="C29" s="10"/>
      <c r="D29" s="10"/>
      <c r="E29" s="10"/>
      <c r="F29" s="1">
        <v>21205</v>
      </c>
      <c r="G29" s="4">
        <v>3</v>
      </c>
      <c r="H29" s="84">
        <v>5661516</v>
      </c>
      <c r="I29" s="22">
        <v>4674940</v>
      </c>
      <c r="J29" s="22">
        <v>703500</v>
      </c>
      <c r="K29" s="22">
        <f t="shared" si="0"/>
        <v>283076</v>
      </c>
    </row>
    <row r="30" spans="1:11" ht="27.75" customHeight="1">
      <c r="A30" s="13">
        <v>26</v>
      </c>
      <c r="B30" s="16" t="s">
        <v>31</v>
      </c>
      <c r="C30" s="10"/>
      <c r="D30" s="10"/>
      <c r="E30" s="10"/>
      <c r="F30" s="4">
        <v>5052</v>
      </c>
      <c r="G30" s="4"/>
      <c r="H30" s="83">
        <v>3152632</v>
      </c>
      <c r="I30" s="22">
        <v>2603254</v>
      </c>
      <c r="J30" s="22">
        <v>391746</v>
      </c>
      <c r="K30" s="22">
        <f t="shared" si="0"/>
        <v>157632</v>
      </c>
    </row>
    <row r="31" spans="1:11" ht="42" customHeight="1">
      <c r="A31" s="13">
        <v>27</v>
      </c>
      <c r="B31" s="16" t="s">
        <v>32</v>
      </c>
      <c r="C31" s="10"/>
      <c r="D31" s="10"/>
      <c r="E31" s="10"/>
      <c r="F31" s="4">
        <v>9836</v>
      </c>
      <c r="G31" s="4">
        <v>12</v>
      </c>
      <c r="H31" s="83">
        <v>20925000</v>
      </c>
      <c r="I31" s="22">
        <v>17278609</v>
      </c>
      <c r="J31" s="22">
        <v>2600141</v>
      </c>
      <c r="K31" s="22">
        <f t="shared" si="0"/>
        <v>1046250</v>
      </c>
    </row>
    <row r="32" spans="1:11" ht="42" customHeight="1">
      <c r="A32" s="13">
        <v>28</v>
      </c>
      <c r="B32" s="16" t="s">
        <v>33</v>
      </c>
      <c r="C32" s="10"/>
      <c r="D32" s="10"/>
      <c r="E32" s="10"/>
      <c r="F32" s="4">
        <v>8900</v>
      </c>
      <c r="G32" s="4"/>
      <c r="H32" s="83">
        <v>3621439</v>
      </c>
      <c r="I32" s="22">
        <v>2990366</v>
      </c>
      <c r="J32" s="22">
        <v>450000</v>
      </c>
      <c r="K32" s="22">
        <f t="shared" si="0"/>
        <v>181073</v>
      </c>
    </row>
    <row r="33" spans="1:11" ht="42" customHeight="1">
      <c r="A33" s="13">
        <v>29</v>
      </c>
      <c r="B33" s="16" t="s">
        <v>34</v>
      </c>
      <c r="C33" s="10"/>
      <c r="D33" s="10"/>
      <c r="E33" s="10"/>
      <c r="F33" s="4">
        <v>3733</v>
      </c>
      <c r="G33" s="4"/>
      <c r="H33" s="83">
        <v>2414293</v>
      </c>
      <c r="I33" s="22">
        <v>1993577</v>
      </c>
      <c r="J33" s="22">
        <v>300000</v>
      </c>
      <c r="K33" s="22">
        <f t="shared" si="0"/>
        <v>120716</v>
      </c>
    </row>
    <row r="34" spans="1:11" ht="42" customHeight="1">
      <c r="A34" s="13">
        <v>30</v>
      </c>
      <c r="B34" s="16" t="s">
        <v>35</v>
      </c>
      <c r="C34" s="10"/>
      <c r="D34" s="10"/>
      <c r="E34" s="10"/>
      <c r="F34" s="4">
        <v>7966</v>
      </c>
      <c r="G34" s="4"/>
      <c r="H34" s="83">
        <v>20000000</v>
      </c>
      <c r="I34" s="22">
        <v>16514800</v>
      </c>
      <c r="J34" s="22">
        <v>2485200</v>
      </c>
      <c r="K34" s="22">
        <f t="shared" si="0"/>
        <v>1000000</v>
      </c>
    </row>
    <row r="35" spans="1:11" ht="42" customHeight="1">
      <c r="A35" s="13">
        <v>31</v>
      </c>
      <c r="B35" s="16" t="s">
        <v>36</v>
      </c>
      <c r="C35" s="10"/>
      <c r="D35" s="10"/>
      <c r="E35" s="10"/>
      <c r="F35" s="5">
        <v>4078</v>
      </c>
      <c r="G35" s="4">
        <v>25</v>
      </c>
      <c r="H35" s="84">
        <v>75000000</v>
      </c>
      <c r="I35" s="22">
        <v>61930500</v>
      </c>
      <c r="J35" s="22">
        <v>9319500</v>
      </c>
      <c r="K35" s="22">
        <f t="shared" si="0"/>
        <v>3750000</v>
      </c>
    </row>
    <row r="36" spans="1:11" ht="39" customHeight="1">
      <c r="A36" s="13">
        <v>32</v>
      </c>
      <c r="B36" s="16" t="s">
        <v>37</v>
      </c>
      <c r="C36" s="10"/>
      <c r="D36" s="10"/>
      <c r="E36" s="10"/>
      <c r="F36" s="4">
        <v>65880</v>
      </c>
      <c r="G36" s="4"/>
      <c r="H36" s="85">
        <v>16095284</v>
      </c>
      <c r="I36" s="22">
        <v>13290519</v>
      </c>
      <c r="J36" s="22">
        <v>2000000</v>
      </c>
      <c r="K36" s="22">
        <f t="shared" si="0"/>
        <v>804765</v>
      </c>
    </row>
    <row r="37" spans="1:11" ht="46.5" customHeight="1">
      <c r="A37" s="13">
        <v>33</v>
      </c>
      <c r="B37" s="16" t="s">
        <v>38</v>
      </c>
      <c r="C37" s="10"/>
      <c r="D37" s="10"/>
      <c r="E37" s="10"/>
      <c r="F37" s="4">
        <v>10651</v>
      </c>
      <c r="G37" s="4"/>
      <c r="H37" s="83">
        <v>804764</v>
      </c>
      <c r="I37" s="22">
        <v>664525</v>
      </c>
      <c r="J37" s="22">
        <v>100000</v>
      </c>
      <c r="K37" s="22">
        <f t="shared" si="0"/>
        <v>40239</v>
      </c>
    </row>
    <row r="38" spans="1:11" ht="27.75" customHeight="1">
      <c r="A38" s="13">
        <v>34</v>
      </c>
      <c r="B38" s="16" t="s">
        <v>39</v>
      </c>
      <c r="C38" s="10"/>
      <c r="D38" s="10"/>
      <c r="E38" s="10"/>
      <c r="F38" s="4">
        <v>8071</v>
      </c>
      <c r="G38" s="4"/>
      <c r="H38" s="83">
        <v>1609528</v>
      </c>
      <c r="I38" s="22">
        <v>1329051</v>
      </c>
      <c r="J38" s="22">
        <v>200000</v>
      </c>
      <c r="K38" s="22">
        <f t="shared" si="0"/>
        <v>80477</v>
      </c>
    </row>
    <row r="39" spans="1:11" ht="27.75" customHeight="1">
      <c r="A39" s="13">
        <v>35</v>
      </c>
      <c r="B39" s="16" t="s">
        <v>40</v>
      </c>
      <c r="C39" s="10"/>
      <c r="D39" s="10"/>
      <c r="E39" s="10"/>
      <c r="F39" s="1">
        <v>18500</v>
      </c>
      <c r="G39" s="4">
        <v>5</v>
      </c>
      <c r="H39" s="84">
        <v>6000000</v>
      </c>
      <c r="I39" s="22">
        <v>4954440</v>
      </c>
      <c r="J39" s="22">
        <v>745560</v>
      </c>
      <c r="K39" s="22">
        <f t="shared" si="0"/>
        <v>300000</v>
      </c>
    </row>
    <row r="40" spans="1:11" ht="29.25" customHeight="1">
      <c r="A40" s="13"/>
      <c r="B40" s="8" t="s">
        <v>4</v>
      </c>
      <c r="C40" s="8"/>
      <c r="D40" s="8"/>
      <c r="E40" s="8"/>
      <c r="F40" s="4">
        <f aca="true" t="shared" si="1" ref="F40:K40">SUM(F5:F39)</f>
        <v>1360087</v>
      </c>
      <c r="G40" s="4">
        <f t="shared" si="1"/>
        <v>560</v>
      </c>
      <c r="H40" s="83">
        <f t="shared" si="1"/>
        <v>1456447665</v>
      </c>
      <c r="I40" s="22">
        <f t="shared" si="1"/>
        <v>1202647076</v>
      </c>
      <c r="J40" s="22">
        <f t="shared" si="1"/>
        <v>180978189.99746</v>
      </c>
      <c r="K40" s="22">
        <f t="shared" si="1"/>
        <v>72822399.00253999</v>
      </c>
    </row>
    <row r="41" spans="2:9" ht="27.75" customHeight="1">
      <c r="B41" s="3" t="s">
        <v>41</v>
      </c>
      <c r="F41" s="19">
        <f>F40/6752727*100</f>
        <v>20.141299951856485</v>
      </c>
      <c r="H41" s="86" t="s">
        <v>44</v>
      </c>
      <c r="I41" s="23">
        <v>1202653000</v>
      </c>
    </row>
    <row r="42" spans="1:11" ht="28.5" customHeight="1">
      <c r="A42" s="26"/>
      <c r="B42" s="26"/>
      <c r="C42" s="26"/>
      <c r="D42" s="26"/>
      <c r="E42" s="26"/>
      <c r="F42" s="26"/>
      <c r="G42" s="26"/>
      <c r="H42" s="81" t="s">
        <v>48</v>
      </c>
      <c r="I42" s="27">
        <f>I41-I40</f>
        <v>5924</v>
      </c>
      <c r="J42" s="26"/>
      <c r="K42" s="26"/>
    </row>
    <row r="43" ht="14.25" customHeight="1"/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00390625" style="12" customWidth="1"/>
    <col min="2" max="2" width="74.8515625" style="6" customWidth="1"/>
    <col min="3" max="3" width="16.7109375" style="6" hidden="1" customWidth="1"/>
    <col min="4" max="4" width="15.57421875" style="6" hidden="1" customWidth="1"/>
    <col min="5" max="5" width="30.57421875" style="6" hidden="1" customWidth="1"/>
    <col min="6" max="7" width="19.00390625" style="25" customWidth="1"/>
    <col min="8" max="16384" width="9.140625" style="11" customWidth="1"/>
  </cols>
  <sheetData>
    <row r="1" spans="1:5" ht="63.75" customHeight="1">
      <c r="A1" s="96"/>
      <c r="B1" s="96"/>
      <c r="C1" s="96"/>
      <c r="D1" s="96"/>
      <c r="E1" s="96"/>
    </row>
    <row r="2" spans="1:5" ht="30.75" customHeight="1">
      <c r="A2" s="13"/>
      <c r="B2" s="13"/>
      <c r="C2" s="8"/>
      <c r="D2" s="8"/>
      <c r="E2" s="8"/>
    </row>
    <row r="3" spans="1:5" ht="18" customHeight="1">
      <c r="A3" s="13"/>
      <c r="B3" s="9"/>
      <c r="C3" s="14"/>
      <c r="D3" s="14"/>
      <c r="E3" s="14"/>
    </row>
    <row r="4" spans="1:5" ht="18" customHeight="1">
      <c r="A4" s="13"/>
      <c r="B4" s="9"/>
      <c r="C4" s="10"/>
      <c r="D4" s="10"/>
      <c r="E4" s="10"/>
    </row>
    <row r="5" spans="1:5" ht="18" customHeight="1">
      <c r="A5" s="13"/>
      <c r="B5" s="9"/>
      <c r="C5" s="10"/>
      <c r="D5" s="10"/>
      <c r="E5" s="10"/>
    </row>
    <row r="6" spans="1:5" ht="18" customHeight="1">
      <c r="A6" s="13"/>
      <c r="B6" s="9"/>
      <c r="C6" s="10"/>
      <c r="D6" s="10"/>
      <c r="E6" s="10"/>
    </row>
    <row r="7" spans="1:5" ht="18" customHeight="1">
      <c r="A7" s="13"/>
      <c r="B7" s="9"/>
      <c r="C7" s="10"/>
      <c r="D7" s="10"/>
      <c r="E7" s="10"/>
    </row>
    <row r="8" spans="1:5" ht="18" customHeight="1">
      <c r="A8" s="13"/>
      <c r="B8" s="9"/>
      <c r="C8" s="10"/>
      <c r="D8" s="10"/>
      <c r="E8" s="10"/>
    </row>
    <row r="9" spans="1:5" ht="18" customHeight="1">
      <c r="A9" s="13"/>
      <c r="B9" s="9"/>
      <c r="C9" s="10"/>
      <c r="D9" s="10"/>
      <c r="E9" s="10"/>
    </row>
    <row r="10" spans="1:5" ht="18" customHeight="1">
      <c r="A10" s="13"/>
      <c r="B10" s="9"/>
      <c r="C10" s="10"/>
      <c r="D10" s="10"/>
      <c r="E10" s="10"/>
    </row>
    <row r="11" spans="1:5" ht="18" customHeight="1">
      <c r="A11" s="13"/>
      <c r="B11" s="9"/>
      <c r="C11" s="10"/>
      <c r="D11" s="10"/>
      <c r="E11" s="10"/>
    </row>
    <row r="12" spans="1:5" ht="18" customHeight="1">
      <c r="A12" s="13"/>
      <c r="B12" s="9"/>
      <c r="C12" s="10"/>
      <c r="D12" s="10"/>
      <c r="E12" s="10"/>
    </row>
    <row r="13" spans="1:5" ht="18" customHeight="1">
      <c r="A13" s="13"/>
      <c r="B13" s="9"/>
      <c r="C13" s="10"/>
      <c r="D13" s="10"/>
      <c r="E13" s="10"/>
    </row>
    <row r="14" spans="1:5" ht="18" customHeight="1">
      <c r="A14" s="13"/>
      <c r="B14" s="9"/>
      <c r="C14" s="10"/>
      <c r="D14" s="10"/>
      <c r="E14" s="10"/>
    </row>
    <row r="15" spans="1:5" ht="18" customHeight="1">
      <c r="A15" s="13"/>
      <c r="B15" s="9"/>
      <c r="C15" s="10"/>
      <c r="D15" s="10"/>
      <c r="E15" s="10"/>
    </row>
    <row r="16" spans="1:5" ht="18" customHeight="1">
      <c r="A16" s="13"/>
      <c r="B16" s="16"/>
      <c r="C16" s="10"/>
      <c r="D16" s="10"/>
      <c r="E16" s="10"/>
    </row>
    <row r="17" spans="1:5" ht="18" customHeight="1">
      <c r="A17" s="13"/>
      <c r="B17" s="16"/>
      <c r="C17" s="10"/>
      <c r="D17" s="10"/>
      <c r="E17" s="10"/>
    </row>
    <row r="18" spans="1:5" ht="18" customHeight="1">
      <c r="A18" s="13"/>
      <c r="B18" s="16"/>
      <c r="C18" s="10"/>
      <c r="D18" s="10"/>
      <c r="E18" s="10"/>
    </row>
    <row r="19" spans="1:5" ht="18" customHeight="1">
      <c r="A19" s="13"/>
      <c r="B19" s="16"/>
      <c r="C19" s="10"/>
      <c r="D19" s="10"/>
      <c r="E19" s="10"/>
    </row>
    <row r="20" spans="1:5" ht="18" customHeight="1">
      <c r="A20" s="13"/>
      <c r="B20" s="16"/>
      <c r="C20" s="10"/>
      <c r="D20" s="10"/>
      <c r="E20" s="10"/>
    </row>
    <row r="21" spans="1:5" ht="18" customHeight="1">
      <c r="A21" s="13"/>
      <c r="B21" s="16"/>
      <c r="C21" s="10"/>
      <c r="D21" s="10"/>
      <c r="E21" s="10"/>
    </row>
    <row r="22" spans="1:5" ht="18" customHeight="1">
      <c r="A22" s="13"/>
      <c r="B22" s="16"/>
      <c r="C22" s="10"/>
      <c r="D22" s="10"/>
      <c r="E22" s="10"/>
    </row>
    <row r="23" spans="1:5" ht="18" customHeight="1">
      <c r="A23" s="13"/>
      <c r="B23" s="16"/>
      <c r="C23" s="10"/>
      <c r="D23" s="10"/>
      <c r="E23" s="10"/>
    </row>
    <row r="24" spans="1:5" ht="18" customHeight="1">
      <c r="A24" s="13"/>
      <c r="B24" s="16"/>
      <c r="C24" s="10"/>
      <c r="D24" s="10"/>
      <c r="E24" s="10"/>
    </row>
    <row r="25" spans="1:5" ht="18" customHeight="1">
      <c r="A25" s="13"/>
      <c r="B25" s="9"/>
      <c r="C25" s="10"/>
      <c r="D25" s="10"/>
      <c r="E25" s="10"/>
    </row>
    <row r="26" spans="1:5" ht="18" customHeight="1">
      <c r="A26" s="13"/>
      <c r="B26" s="16"/>
      <c r="C26" s="10"/>
      <c r="D26" s="10"/>
      <c r="E26" s="10"/>
    </row>
    <row r="27" spans="1:5" ht="18" customHeight="1">
      <c r="A27" s="13"/>
      <c r="B27" s="16"/>
      <c r="C27" s="10"/>
      <c r="D27" s="10"/>
      <c r="E27" s="10"/>
    </row>
    <row r="28" spans="1:5" ht="18" customHeight="1">
      <c r="A28" s="13"/>
      <c r="B28" s="16"/>
      <c r="C28" s="10"/>
      <c r="D28" s="10"/>
      <c r="E28" s="10"/>
    </row>
    <row r="29" spans="1:5" ht="18" customHeight="1">
      <c r="A29" s="13"/>
      <c r="B29" s="16"/>
      <c r="C29" s="10"/>
      <c r="D29" s="10"/>
      <c r="E29" s="10"/>
    </row>
    <row r="30" spans="1:5" ht="18" customHeight="1">
      <c r="A30" s="13"/>
      <c r="B30" s="16"/>
      <c r="C30" s="10"/>
      <c r="D30" s="10"/>
      <c r="E30" s="10"/>
    </row>
    <row r="31" spans="1:5" ht="18" customHeight="1">
      <c r="A31" s="13"/>
      <c r="B31" s="16"/>
      <c r="C31" s="10"/>
      <c r="D31" s="10"/>
      <c r="E31" s="10"/>
    </row>
    <row r="32" spans="1:5" ht="18" customHeight="1">
      <c r="A32" s="13"/>
      <c r="B32" s="16"/>
      <c r="C32" s="10"/>
      <c r="D32" s="10"/>
      <c r="E32" s="10"/>
    </row>
    <row r="33" spans="1:5" ht="18" customHeight="1">
      <c r="A33" s="13"/>
      <c r="B33" s="16"/>
      <c r="C33" s="10"/>
      <c r="D33" s="10"/>
      <c r="E33" s="10"/>
    </row>
    <row r="34" spans="1:5" ht="18" customHeight="1">
      <c r="A34" s="13"/>
      <c r="B34" s="16"/>
      <c r="C34" s="10"/>
      <c r="D34" s="10"/>
      <c r="E34" s="10"/>
    </row>
    <row r="35" spans="1:5" ht="18" customHeight="1">
      <c r="A35" s="13"/>
      <c r="B35" s="16"/>
      <c r="C35" s="10"/>
      <c r="D35" s="10"/>
      <c r="E35" s="10"/>
    </row>
    <row r="36" spans="1:5" ht="18" customHeight="1">
      <c r="A36" s="13"/>
      <c r="B36" s="16"/>
      <c r="C36" s="10"/>
      <c r="D36" s="10"/>
      <c r="E36" s="10"/>
    </row>
    <row r="37" spans="1:5" ht="18" customHeight="1">
      <c r="A37" s="13"/>
      <c r="B37" s="16"/>
      <c r="C37" s="10"/>
      <c r="D37" s="10"/>
      <c r="E37" s="10"/>
    </row>
    <row r="38" spans="1:5" ht="18" customHeight="1">
      <c r="A38" s="13"/>
      <c r="B38" s="16"/>
      <c r="C38" s="10"/>
      <c r="D38" s="10"/>
      <c r="E38" s="10"/>
    </row>
    <row r="39" ht="27.75" customHeight="1">
      <c r="B39" s="3"/>
    </row>
    <row r="40" spans="1:5" ht="28.5" customHeight="1">
      <c r="A40" s="26"/>
      <c r="B40" s="26"/>
      <c r="C40" s="26"/>
      <c r="D40" s="26"/>
      <c r="E40" s="26"/>
    </row>
    <row r="41" ht="14.2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1">
      <selection activeCell="U3" sqref="U3"/>
    </sheetView>
  </sheetViews>
  <sheetFormatPr defaultColWidth="9.140625" defaultRowHeight="15"/>
  <cols>
    <col min="1" max="1" width="3.28125" style="35" customWidth="1"/>
    <col min="2" max="2" width="26.00390625" style="35" customWidth="1"/>
    <col min="3" max="3" width="4.57421875" style="35" customWidth="1"/>
    <col min="4" max="4" width="4.421875" style="35" customWidth="1"/>
    <col min="5" max="5" width="8.28125" style="53" customWidth="1"/>
    <col min="6" max="7" width="4.28125" style="35" customWidth="1"/>
    <col min="8" max="10" width="7.7109375" style="34" customWidth="1"/>
    <col min="11" max="11" width="6.421875" style="35" customWidth="1"/>
    <col min="12" max="12" width="5.00390625" style="35" customWidth="1"/>
    <col min="13" max="13" width="11.00390625" style="34" customWidth="1"/>
    <col min="14" max="14" width="11.140625" style="34" customWidth="1"/>
    <col min="15" max="15" width="3.421875" style="34" customWidth="1"/>
    <col min="16" max="16" width="10.8515625" style="34" customWidth="1"/>
    <col min="17" max="17" width="10.00390625" style="34" customWidth="1"/>
    <col min="18" max="18" width="9.00390625" style="35" customWidth="1"/>
    <col min="19" max="19" width="6.421875" style="34" customWidth="1"/>
    <col min="20" max="20" width="7.140625" style="92" customWidth="1"/>
    <col min="21" max="21" width="12.7109375" style="34" bestFit="1" customWidth="1"/>
    <col min="22" max="22" width="12.140625" style="35" bestFit="1" customWidth="1"/>
    <col min="23" max="23" width="10.8515625" style="35" bestFit="1" customWidth="1"/>
    <col min="24" max="16384" width="9.140625" style="35" customWidth="1"/>
  </cols>
  <sheetData>
    <row r="1" spans="17:20" ht="15">
      <c r="Q1" s="97" t="s">
        <v>103</v>
      </c>
      <c r="R1" s="98"/>
      <c r="S1" s="98"/>
      <c r="T1" s="98"/>
    </row>
    <row r="2" spans="17:20" ht="15">
      <c r="Q2" s="97" t="s">
        <v>101</v>
      </c>
      <c r="R2" s="98"/>
      <c r="S2" s="98"/>
      <c r="T2" s="98"/>
    </row>
    <row r="3" spans="17:20" ht="15">
      <c r="Q3" s="97" t="s">
        <v>102</v>
      </c>
      <c r="R3" s="98"/>
      <c r="S3" s="98"/>
      <c r="T3" s="98"/>
    </row>
    <row r="4" spans="17:20" ht="15">
      <c r="Q4" s="105" t="s">
        <v>107</v>
      </c>
      <c r="R4" s="98"/>
      <c r="S4" s="98"/>
      <c r="T4" s="98"/>
    </row>
    <row r="5" spans="17:20" ht="15">
      <c r="Q5" s="87"/>
      <c r="R5" s="88"/>
      <c r="S5" s="88"/>
      <c r="T5" s="89"/>
    </row>
    <row r="6" spans="17:20" ht="15">
      <c r="Q6" s="97" t="s">
        <v>104</v>
      </c>
      <c r="R6" s="98"/>
      <c r="S6" s="98"/>
      <c r="T6" s="98"/>
    </row>
    <row r="7" spans="17:20" ht="15">
      <c r="Q7" s="97" t="s">
        <v>105</v>
      </c>
      <c r="R7" s="98"/>
      <c r="S7" s="98"/>
      <c r="T7" s="98"/>
    </row>
    <row r="8" spans="17:20" ht="15">
      <c r="Q8" s="97" t="s">
        <v>106</v>
      </c>
      <c r="R8" s="98"/>
      <c r="S8" s="98"/>
      <c r="T8" s="98"/>
    </row>
    <row r="9" spans="17:20" ht="15">
      <c r="Q9" s="105" t="s">
        <v>97</v>
      </c>
      <c r="R9" s="98"/>
      <c r="S9" s="98"/>
      <c r="T9" s="98"/>
    </row>
    <row r="10" spans="1:34" s="30" customFormat="1" ht="20.25" customHeight="1">
      <c r="A10" s="107" t="s">
        <v>50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28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24" customHeight="1">
      <c r="A11" s="108" t="s">
        <v>98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28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20" ht="43.5" customHeight="1">
      <c r="A12" s="99" t="s">
        <v>0</v>
      </c>
      <c r="B12" s="99" t="s">
        <v>51</v>
      </c>
      <c r="C12" s="99" t="s">
        <v>52</v>
      </c>
      <c r="D12" s="99"/>
      <c r="E12" s="101" t="s">
        <v>53</v>
      </c>
      <c r="F12" s="101" t="s">
        <v>54</v>
      </c>
      <c r="G12" s="101" t="s">
        <v>55</v>
      </c>
      <c r="H12" s="106" t="s">
        <v>56</v>
      </c>
      <c r="I12" s="103" t="s">
        <v>57</v>
      </c>
      <c r="J12" s="103"/>
      <c r="K12" s="101" t="s">
        <v>58</v>
      </c>
      <c r="L12" s="101" t="s">
        <v>59</v>
      </c>
      <c r="M12" s="103" t="s">
        <v>60</v>
      </c>
      <c r="N12" s="103"/>
      <c r="O12" s="103"/>
      <c r="P12" s="103"/>
      <c r="Q12" s="103"/>
      <c r="R12" s="110" t="s">
        <v>79</v>
      </c>
      <c r="S12" s="106" t="s">
        <v>61</v>
      </c>
      <c r="T12" s="104" t="s">
        <v>62</v>
      </c>
    </row>
    <row r="13" spans="1:20" ht="11.25">
      <c r="A13" s="99"/>
      <c r="B13" s="99"/>
      <c r="C13" s="101" t="s">
        <v>63</v>
      </c>
      <c r="D13" s="101" t="s">
        <v>64</v>
      </c>
      <c r="E13" s="101"/>
      <c r="F13" s="101"/>
      <c r="G13" s="101"/>
      <c r="H13" s="106"/>
      <c r="I13" s="106" t="s">
        <v>65</v>
      </c>
      <c r="J13" s="106" t="s">
        <v>66</v>
      </c>
      <c r="K13" s="101"/>
      <c r="L13" s="101"/>
      <c r="M13" s="106" t="s">
        <v>67</v>
      </c>
      <c r="N13" s="103" t="s">
        <v>68</v>
      </c>
      <c r="O13" s="103"/>
      <c r="P13" s="103"/>
      <c r="Q13" s="103"/>
      <c r="R13" s="110"/>
      <c r="S13" s="106"/>
      <c r="T13" s="104"/>
    </row>
    <row r="14" spans="1:20" ht="186" customHeight="1">
      <c r="A14" s="99"/>
      <c r="B14" s="99"/>
      <c r="C14" s="101"/>
      <c r="D14" s="101"/>
      <c r="E14" s="101"/>
      <c r="F14" s="101"/>
      <c r="G14" s="101"/>
      <c r="H14" s="106"/>
      <c r="I14" s="106"/>
      <c r="J14" s="106"/>
      <c r="K14" s="101"/>
      <c r="L14" s="101"/>
      <c r="M14" s="106"/>
      <c r="N14" s="32" t="s">
        <v>69</v>
      </c>
      <c r="O14" s="32" t="s">
        <v>70</v>
      </c>
      <c r="P14" s="32" t="s">
        <v>71</v>
      </c>
      <c r="Q14" s="32" t="s">
        <v>72</v>
      </c>
      <c r="R14" s="110"/>
      <c r="S14" s="106"/>
      <c r="T14" s="104"/>
    </row>
    <row r="15" spans="1:20" ht="15" customHeight="1" hidden="1">
      <c r="A15" s="100"/>
      <c r="B15" s="100"/>
      <c r="C15" s="102"/>
      <c r="D15" s="102"/>
      <c r="E15" s="102"/>
      <c r="F15" s="102"/>
      <c r="G15" s="102"/>
      <c r="H15" s="37" t="s">
        <v>73</v>
      </c>
      <c r="I15" s="37" t="s">
        <v>73</v>
      </c>
      <c r="J15" s="37" t="s">
        <v>73</v>
      </c>
      <c r="K15" s="36" t="s">
        <v>74</v>
      </c>
      <c r="L15" s="102"/>
      <c r="M15" s="37" t="s">
        <v>75</v>
      </c>
      <c r="N15" s="37" t="s">
        <v>75</v>
      </c>
      <c r="O15" s="37"/>
      <c r="P15" s="37" t="s">
        <v>75</v>
      </c>
      <c r="Q15" s="37" t="s">
        <v>75</v>
      </c>
      <c r="R15" s="38" t="s">
        <v>76</v>
      </c>
      <c r="S15" s="33" t="s">
        <v>76</v>
      </c>
      <c r="T15" s="104"/>
    </row>
    <row r="16" spans="1:20" ht="15" customHeight="1">
      <c r="A16" s="39"/>
      <c r="B16" s="93" t="s">
        <v>80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</row>
    <row r="17" spans="1:22" ht="22.5" customHeight="1">
      <c r="A17" s="41">
        <v>1</v>
      </c>
      <c r="B17" s="42" t="s">
        <v>81</v>
      </c>
      <c r="C17" s="41">
        <v>1988</v>
      </c>
      <c r="D17" s="43"/>
      <c r="E17" s="41" t="s">
        <v>95</v>
      </c>
      <c r="F17" s="41">
        <v>16</v>
      </c>
      <c r="G17" s="41">
        <v>1</v>
      </c>
      <c r="H17" s="44">
        <v>6750.7</v>
      </c>
      <c r="I17" s="44">
        <v>6750.7</v>
      </c>
      <c r="J17" s="44">
        <v>4313.2</v>
      </c>
      <c r="K17" s="41">
        <v>258</v>
      </c>
      <c r="L17" s="41" t="s">
        <v>78</v>
      </c>
      <c r="M17" s="45">
        <v>4953113.66</v>
      </c>
      <c r="N17" s="45">
        <f>(M17-Q17)*0.8692</f>
        <v>4089984.0736084</v>
      </c>
      <c r="O17" s="45"/>
      <c r="P17" s="45">
        <f>(M17-Q17)*0.1308</f>
        <v>615473.9033916</v>
      </c>
      <c r="Q17" s="45">
        <f>M17*0.05</f>
        <v>247655.68300000002</v>
      </c>
      <c r="R17" s="46">
        <f>M17/H17</f>
        <v>733.7185269675738</v>
      </c>
      <c r="S17" s="33"/>
      <c r="T17" s="90">
        <v>40543</v>
      </c>
      <c r="V17" s="34"/>
    </row>
    <row r="18" spans="1:22" ht="22.5" customHeight="1">
      <c r="A18" s="31">
        <v>2</v>
      </c>
      <c r="B18" s="42" t="s">
        <v>82</v>
      </c>
      <c r="C18" s="31">
        <v>1988</v>
      </c>
      <c r="D18" s="48"/>
      <c r="E18" s="31" t="s">
        <v>96</v>
      </c>
      <c r="F18" s="31">
        <v>14</v>
      </c>
      <c r="G18" s="31">
        <v>1</v>
      </c>
      <c r="H18" s="33">
        <v>4936.6</v>
      </c>
      <c r="I18" s="33">
        <v>4936.6</v>
      </c>
      <c r="J18" s="33">
        <v>3279.8</v>
      </c>
      <c r="K18" s="31">
        <v>255</v>
      </c>
      <c r="L18" s="41" t="s">
        <v>78</v>
      </c>
      <c r="M18" s="45">
        <v>4683236.29</v>
      </c>
      <c r="N18" s="45">
        <f aca="true" t="shared" si="0" ref="N18:N32">(M18-Q18)*0.8692</f>
        <v>3867135.5341045996</v>
      </c>
      <c r="O18" s="45"/>
      <c r="P18" s="45">
        <f aca="true" t="shared" si="1" ref="P18:P32">(M18-Q18)*0.1308</f>
        <v>581938.9413954</v>
      </c>
      <c r="Q18" s="45">
        <f aca="true" t="shared" si="2" ref="Q18:Q32">M18*0.05</f>
        <v>234161.8145</v>
      </c>
      <c r="R18" s="46">
        <f aca="true" t="shared" si="3" ref="R18:R32">M18/H18</f>
        <v>948.6764757120285</v>
      </c>
      <c r="S18" s="33"/>
      <c r="T18" s="90">
        <v>40543</v>
      </c>
      <c r="V18" s="34"/>
    </row>
    <row r="19" spans="1:22" ht="22.5" customHeight="1">
      <c r="A19" s="31">
        <v>3</v>
      </c>
      <c r="B19" s="42" t="s">
        <v>83</v>
      </c>
      <c r="C19" s="31">
        <v>1988</v>
      </c>
      <c r="D19" s="48"/>
      <c r="E19" s="31" t="s">
        <v>95</v>
      </c>
      <c r="F19" s="31">
        <v>9</v>
      </c>
      <c r="G19" s="31">
        <v>8</v>
      </c>
      <c r="H19" s="33">
        <v>14763.68</v>
      </c>
      <c r="I19" s="33">
        <v>14763.68</v>
      </c>
      <c r="J19" s="33">
        <v>9539.58</v>
      </c>
      <c r="K19" s="31">
        <v>789</v>
      </c>
      <c r="L19" s="41" t="s">
        <v>78</v>
      </c>
      <c r="M19" s="45">
        <v>9600000</v>
      </c>
      <c r="N19" s="45">
        <f t="shared" si="0"/>
        <v>7927104</v>
      </c>
      <c r="O19" s="45"/>
      <c r="P19" s="45">
        <f t="shared" si="1"/>
        <v>1192896</v>
      </c>
      <c r="Q19" s="45">
        <f t="shared" si="2"/>
        <v>480000</v>
      </c>
      <c r="R19" s="46">
        <f t="shared" si="3"/>
        <v>650.2443835141374</v>
      </c>
      <c r="S19" s="33"/>
      <c r="T19" s="90">
        <v>40543</v>
      </c>
      <c r="V19" s="34"/>
    </row>
    <row r="20" spans="1:22" ht="22.5" customHeight="1">
      <c r="A20" s="41">
        <v>4</v>
      </c>
      <c r="B20" s="42" t="s">
        <v>84</v>
      </c>
      <c r="C20" s="31">
        <v>1991</v>
      </c>
      <c r="D20" s="48"/>
      <c r="E20" s="31" t="s">
        <v>95</v>
      </c>
      <c r="F20" s="31">
        <v>10</v>
      </c>
      <c r="G20" s="31">
        <v>6</v>
      </c>
      <c r="H20" s="33">
        <v>12368.3</v>
      </c>
      <c r="I20" s="33">
        <v>12368.3</v>
      </c>
      <c r="J20" s="33">
        <v>8233.7</v>
      </c>
      <c r="K20" s="31">
        <v>619</v>
      </c>
      <c r="L20" s="41" t="s">
        <v>78</v>
      </c>
      <c r="M20" s="45">
        <v>7380000</v>
      </c>
      <c r="N20" s="45">
        <f t="shared" si="0"/>
        <v>6093961.2</v>
      </c>
      <c r="O20" s="45"/>
      <c r="P20" s="45">
        <f t="shared" si="1"/>
        <v>917038.8</v>
      </c>
      <c r="Q20" s="45">
        <f t="shared" si="2"/>
        <v>369000</v>
      </c>
      <c r="R20" s="46">
        <f t="shared" si="3"/>
        <v>596.6866909761245</v>
      </c>
      <c r="S20" s="33"/>
      <c r="T20" s="90">
        <v>40543</v>
      </c>
      <c r="V20" s="34"/>
    </row>
    <row r="21" spans="1:22" ht="22.5" customHeight="1">
      <c r="A21" s="31">
        <v>5</v>
      </c>
      <c r="B21" s="42" t="s">
        <v>85</v>
      </c>
      <c r="C21" s="31">
        <v>1992</v>
      </c>
      <c r="D21" s="48"/>
      <c r="E21" s="31" t="s">
        <v>96</v>
      </c>
      <c r="F21" s="31">
        <v>9</v>
      </c>
      <c r="G21" s="31">
        <v>5</v>
      </c>
      <c r="H21" s="33">
        <v>11347.7</v>
      </c>
      <c r="I21" s="33">
        <v>11347.7</v>
      </c>
      <c r="J21" s="33">
        <v>5981.2</v>
      </c>
      <c r="K21" s="31">
        <v>464</v>
      </c>
      <c r="L21" s="41" t="s">
        <v>78</v>
      </c>
      <c r="M21" s="45">
        <v>6000000</v>
      </c>
      <c r="N21" s="45">
        <f t="shared" si="0"/>
        <v>4954440</v>
      </c>
      <c r="O21" s="45"/>
      <c r="P21" s="45">
        <f t="shared" si="1"/>
        <v>745560</v>
      </c>
      <c r="Q21" s="45">
        <f t="shared" si="2"/>
        <v>300000</v>
      </c>
      <c r="R21" s="46">
        <f t="shared" si="3"/>
        <v>528.7415070895423</v>
      </c>
      <c r="S21" s="33"/>
      <c r="T21" s="90">
        <v>40543</v>
      </c>
      <c r="V21" s="34"/>
    </row>
    <row r="22" spans="1:22" ht="22.5" customHeight="1">
      <c r="A22" s="31">
        <v>6</v>
      </c>
      <c r="B22" s="42" t="s">
        <v>87</v>
      </c>
      <c r="C22" s="31">
        <v>1990</v>
      </c>
      <c r="D22" s="48"/>
      <c r="E22" s="31" t="s">
        <v>96</v>
      </c>
      <c r="F22" s="31">
        <v>14</v>
      </c>
      <c r="G22" s="31">
        <v>1</v>
      </c>
      <c r="H22" s="33">
        <v>4804.7</v>
      </c>
      <c r="I22" s="33">
        <v>4804.7</v>
      </c>
      <c r="J22" s="33">
        <v>3293.4</v>
      </c>
      <c r="K22" s="31">
        <v>247</v>
      </c>
      <c r="L22" s="41" t="s">
        <v>78</v>
      </c>
      <c r="M22" s="45">
        <v>4683236.29</v>
      </c>
      <c r="N22" s="45">
        <f t="shared" si="0"/>
        <v>3867135.5341045996</v>
      </c>
      <c r="O22" s="45"/>
      <c r="P22" s="45">
        <f t="shared" si="1"/>
        <v>581938.9413954</v>
      </c>
      <c r="Q22" s="45">
        <f t="shared" si="2"/>
        <v>234161.8145</v>
      </c>
      <c r="R22" s="46">
        <f t="shared" si="3"/>
        <v>974.7198139321914</v>
      </c>
      <c r="S22" s="33"/>
      <c r="T22" s="90">
        <v>40543</v>
      </c>
      <c r="V22" s="34"/>
    </row>
    <row r="23" spans="1:22" ht="22.5" customHeight="1">
      <c r="A23" s="41">
        <v>7</v>
      </c>
      <c r="B23" s="42" t="s">
        <v>86</v>
      </c>
      <c r="C23" s="49">
        <v>1992</v>
      </c>
      <c r="D23" s="48"/>
      <c r="E23" s="31" t="s">
        <v>95</v>
      </c>
      <c r="F23" s="31">
        <v>14</v>
      </c>
      <c r="G23" s="31">
        <v>5</v>
      </c>
      <c r="H23" s="33">
        <v>15998.2</v>
      </c>
      <c r="I23" s="33">
        <v>15998.2</v>
      </c>
      <c r="J23" s="50">
        <v>9401.05</v>
      </c>
      <c r="K23" s="31">
        <v>717</v>
      </c>
      <c r="L23" s="41" t="s">
        <v>78</v>
      </c>
      <c r="M23" s="45">
        <v>13600000</v>
      </c>
      <c r="N23" s="45">
        <f t="shared" si="0"/>
        <v>11230064</v>
      </c>
      <c r="O23" s="45"/>
      <c r="P23" s="45">
        <f t="shared" si="1"/>
        <v>1689936</v>
      </c>
      <c r="Q23" s="45">
        <f t="shared" si="2"/>
        <v>680000</v>
      </c>
      <c r="R23" s="46">
        <f t="shared" si="3"/>
        <v>850.0956357590228</v>
      </c>
      <c r="S23" s="33"/>
      <c r="T23" s="90">
        <v>40543</v>
      </c>
      <c r="V23" s="34"/>
    </row>
    <row r="24" spans="1:22" ht="22.5" customHeight="1">
      <c r="A24" s="31">
        <v>8</v>
      </c>
      <c r="B24" s="42" t="s">
        <v>88</v>
      </c>
      <c r="C24" s="49">
        <v>1989</v>
      </c>
      <c r="D24" s="48"/>
      <c r="E24" s="31" t="s">
        <v>96</v>
      </c>
      <c r="F24" s="31">
        <v>14</v>
      </c>
      <c r="G24" s="31">
        <v>1</v>
      </c>
      <c r="H24" s="33">
        <v>4915.3</v>
      </c>
      <c r="I24" s="33">
        <v>4915.3</v>
      </c>
      <c r="J24" s="50">
        <v>3442.7</v>
      </c>
      <c r="K24" s="31">
        <v>249</v>
      </c>
      <c r="L24" s="41" t="s">
        <v>78</v>
      </c>
      <c r="M24" s="45">
        <v>4683236.29</v>
      </c>
      <c r="N24" s="45">
        <f t="shared" si="0"/>
        <v>3867135.5341045996</v>
      </c>
      <c r="O24" s="45"/>
      <c r="P24" s="45">
        <f t="shared" si="1"/>
        <v>581938.9413954</v>
      </c>
      <c r="Q24" s="45">
        <f t="shared" si="2"/>
        <v>234161.8145</v>
      </c>
      <c r="R24" s="46">
        <f t="shared" si="3"/>
        <v>952.7874778752059</v>
      </c>
      <c r="S24" s="33"/>
      <c r="T24" s="90">
        <v>40543</v>
      </c>
      <c r="V24" s="34"/>
    </row>
    <row r="25" spans="1:22" ht="22.5" customHeight="1">
      <c r="A25" s="31">
        <v>9</v>
      </c>
      <c r="B25" s="42" t="s">
        <v>89</v>
      </c>
      <c r="C25" s="49">
        <v>1982</v>
      </c>
      <c r="D25" s="48"/>
      <c r="E25" s="31" t="s">
        <v>96</v>
      </c>
      <c r="F25" s="31">
        <v>9</v>
      </c>
      <c r="G25" s="31">
        <v>2</v>
      </c>
      <c r="H25" s="33">
        <v>6767.1</v>
      </c>
      <c r="I25" s="33">
        <v>6767.1</v>
      </c>
      <c r="J25" s="50">
        <v>4689.8</v>
      </c>
      <c r="K25" s="31">
        <v>306</v>
      </c>
      <c r="L25" s="41" t="s">
        <v>78</v>
      </c>
      <c r="M25" s="45">
        <v>3690000</v>
      </c>
      <c r="N25" s="45">
        <f t="shared" si="0"/>
        <v>3046980.6</v>
      </c>
      <c r="O25" s="45"/>
      <c r="P25" s="45">
        <f t="shared" si="1"/>
        <v>458519.4</v>
      </c>
      <c r="Q25" s="45">
        <f t="shared" si="2"/>
        <v>184500</v>
      </c>
      <c r="R25" s="46">
        <f t="shared" si="3"/>
        <v>545.285277297513</v>
      </c>
      <c r="S25" s="33"/>
      <c r="T25" s="90">
        <v>40543</v>
      </c>
      <c r="V25" s="34"/>
    </row>
    <row r="26" spans="1:22" ht="22.5" customHeight="1">
      <c r="A26" s="41">
        <v>10</v>
      </c>
      <c r="B26" s="42" t="s">
        <v>90</v>
      </c>
      <c r="C26" s="31">
        <v>1986</v>
      </c>
      <c r="D26" s="48"/>
      <c r="E26" s="31" t="s">
        <v>95</v>
      </c>
      <c r="F26" s="31">
        <v>9</v>
      </c>
      <c r="G26" s="31">
        <v>6</v>
      </c>
      <c r="H26" s="33">
        <v>11752.4</v>
      </c>
      <c r="I26" s="33">
        <v>11752.4</v>
      </c>
      <c r="J26" s="33">
        <v>7591.3</v>
      </c>
      <c r="K26" s="31">
        <v>586</v>
      </c>
      <c r="L26" s="41" t="s">
        <v>78</v>
      </c>
      <c r="M26" s="45">
        <v>7200000</v>
      </c>
      <c r="N26" s="45">
        <f t="shared" si="0"/>
        <v>5945328</v>
      </c>
      <c r="O26" s="45"/>
      <c r="P26" s="45">
        <f t="shared" si="1"/>
        <v>894672</v>
      </c>
      <c r="Q26" s="45">
        <f t="shared" si="2"/>
        <v>360000</v>
      </c>
      <c r="R26" s="46">
        <f t="shared" si="3"/>
        <v>612.6408223001259</v>
      </c>
      <c r="S26" s="33"/>
      <c r="T26" s="90">
        <v>40543</v>
      </c>
      <c r="V26" s="34"/>
    </row>
    <row r="27" spans="1:22" ht="22.5" customHeight="1">
      <c r="A27" s="31">
        <v>11</v>
      </c>
      <c r="B27" s="42" t="s">
        <v>91</v>
      </c>
      <c r="C27" s="31">
        <v>1990</v>
      </c>
      <c r="D27" s="48"/>
      <c r="E27" s="31" t="s">
        <v>96</v>
      </c>
      <c r="F27" s="31">
        <v>9</v>
      </c>
      <c r="G27" s="31">
        <v>1</v>
      </c>
      <c r="H27" s="33">
        <v>5512.3</v>
      </c>
      <c r="I27" s="33">
        <v>5512.3</v>
      </c>
      <c r="J27" s="33">
        <v>3880.1</v>
      </c>
      <c r="K27" s="31">
        <v>141</v>
      </c>
      <c r="L27" s="41" t="s">
        <v>78</v>
      </c>
      <c r="M27" s="45">
        <v>1230000</v>
      </c>
      <c r="N27" s="45">
        <f t="shared" si="0"/>
        <v>1015660.2</v>
      </c>
      <c r="O27" s="45"/>
      <c r="P27" s="45">
        <f t="shared" si="1"/>
        <v>152839.8</v>
      </c>
      <c r="Q27" s="45">
        <f t="shared" si="2"/>
        <v>61500</v>
      </c>
      <c r="R27" s="46">
        <f t="shared" si="3"/>
        <v>223.13734738675325</v>
      </c>
      <c r="S27" s="33"/>
      <c r="T27" s="90">
        <v>40543</v>
      </c>
      <c r="V27" s="34"/>
    </row>
    <row r="28" spans="1:22" ht="22.5" customHeight="1">
      <c r="A28" s="31">
        <v>12</v>
      </c>
      <c r="B28" s="42" t="s">
        <v>92</v>
      </c>
      <c r="C28" s="31">
        <v>1990</v>
      </c>
      <c r="D28" s="48"/>
      <c r="E28" s="31" t="s">
        <v>95</v>
      </c>
      <c r="F28" s="31">
        <v>16</v>
      </c>
      <c r="G28" s="31">
        <v>1</v>
      </c>
      <c r="H28" s="33">
        <v>5242.5</v>
      </c>
      <c r="I28" s="33">
        <v>5242.5</v>
      </c>
      <c r="J28" s="33">
        <v>4119.3</v>
      </c>
      <c r="K28" s="31">
        <v>263</v>
      </c>
      <c r="L28" s="41" t="s">
        <v>78</v>
      </c>
      <c r="M28" s="45">
        <v>4953113.66</v>
      </c>
      <c r="N28" s="45">
        <f t="shared" si="0"/>
        <v>4089984.0736084</v>
      </c>
      <c r="O28" s="45"/>
      <c r="P28" s="45">
        <f t="shared" si="1"/>
        <v>615473.9033916</v>
      </c>
      <c r="Q28" s="45">
        <f t="shared" si="2"/>
        <v>247655.68300000002</v>
      </c>
      <c r="R28" s="46">
        <f t="shared" si="3"/>
        <v>944.7999351454459</v>
      </c>
      <c r="S28" s="33"/>
      <c r="T28" s="90">
        <v>40543</v>
      </c>
      <c r="V28" s="34"/>
    </row>
    <row r="29" spans="1:22" ht="22.5" customHeight="1">
      <c r="A29" s="41">
        <v>13</v>
      </c>
      <c r="B29" s="42" t="s">
        <v>93</v>
      </c>
      <c r="C29" s="31">
        <v>1970</v>
      </c>
      <c r="D29" s="48"/>
      <c r="E29" s="31" t="s">
        <v>96</v>
      </c>
      <c r="F29" s="31">
        <v>9</v>
      </c>
      <c r="G29" s="31">
        <v>1</v>
      </c>
      <c r="H29" s="33">
        <v>2321.6</v>
      </c>
      <c r="I29" s="33">
        <v>2321.6</v>
      </c>
      <c r="J29" s="33">
        <v>1976.5</v>
      </c>
      <c r="K29" s="31">
        <v>95</v>
      </c>
      <c r="L29" s="41" t="s">
        <v>78</v>
      </c>
      <c r="M29" s="45">
        <v>1230000</v>
      </c>
      <c r="N29" s="45">
        <f t="shared" si="0"/>
        <v>1015660.2</v>
      </c>
      <c r="O29" s="45"/>
      <c r="P29" s="45">
        <f t="shared" si="1"/>
        <v>152839.8</v>
      </c>
      <c r="Q29" s="45">
        <f t="shared" si="2"/>
        <v>61500</v>
      </c>
      <c r="R29" s="46">
        <f t="shared" si="3"/>
        <v>529.8070296347347</v>
      </c>
      <c r="S29" s="33"/>
      <c r="T29" s="90">
        <v>40543</v>
      </c>
      <c r="V29" s="34"/>
    </row>
    <row r="30" spans="1:22" ht="22.5" customHeight="1">
      <c r="A30" s="31">
        <v>14</v>
      </c>
      <c r="B30" s="42" t="s">
        <v>99</v>
      </c>
      <c r="C30" s="31">
        <v>1968</v>
      </c>
      <c r="D30" s="48"/>
      <c r="E30" s="31" t="s">
        <v>96</v>
      </c>
      <c r="F30" s="31">
        <v>9</v>
      </c>
      <c r="G30" s="31">
        <v>1</v>
      </c>
      <c r="H30" s="33">
        <v>2154.4</v>
      </c>
      <c r="I30" s="33">
        <v>2154.4</v>
      </c>
      <c r="J30" s="33">
        <v>1514</v>
      </c>
      <c r="K30" s="95">
        <v>98</v>
      </c>
      <c r="L30" s="41" t="s">
        <v>78</v>
      </c>
      <c r="M30" s="45">
        <v>1160000</v>
      </c>
      <c r="N30" s="45">
        <f t="shared" si="0"/>
        <v>957858.4</v>
      </c>
      <c r="O30" s="45"/>
      <c r="P30" s="45">
        <f t="shared" si="1"/>
        <v>144141.6</v>
      </c>
      <c r="Q30" s="45">
        <f t="shared" si="2"/>
        <v>58000</v>
      </c>
      <c r="R30" s="46">
        <f t="shared" si="3"/>
        <v>538.4329743780171</v>
      </c>
      <c r="S30" s="33"/>
      <c r="T30" s="90">
        <v>40543</v>
      </c>
      <c r="V30" s="34"/>
    </row>
    <row r="31" spans="1:22" ht="22.5" customHeight="1">
      <c r="A31" s="31">
        <v>15</v>
      </c>
      <c r="B31" s="42" t="s">
        <v>94</v>
      </c>
      <c r="C31" s="31">
        <v>1969</v>
      </c>
      <c r="D31" s="48"/>
      <c r="E31" s="31" t="s">
        <v>96</v>
      </c>
      <c r="F31" s="31">
        <v>9</v>
      </c>
      <c r="G31" s="31">
        <v>8</v>
      </c>
      <c r="H31" s="33">
        <v>12940.8</v>
      </c>
      <c r="I31" s="33">
        <v>12940.8</v>
      </c>
      <c r="J31" s="33">
        <v>7097.4</v>
      </c>
      <c r="K31" s="31">
        <v>576</v>
      </c>
      <c r="L31" s="41" t="s">
        <v>78</v>
      </c>
      <c r="M31" s="45">
        <v>9840000</v>
      </c>
      <c r="N31" s="45">
        <f t="shared" si="0"/>
        <v>8125281.6</v>
      </c>
      <c r="O31" s="45"/>
      <c r="P31" s="45">
        <f t="shared" si="1"/>
        <v>1222718.4</v>
      </c>
      <c r="Q31" s="45">
        <f t="shared" si="2"/>
        <v>492000</v>
      </c>
      <c r="R31" s="46">
        <f t="shared" si="3"/>
        <v>760.3857566765579</v>
      </c>
      <c r="S31" s="33"/>
      <c r="T31" s="90">
        <v>40543</v>
      </c>
      <c r="V31" s="34"/>
    </row>
    <row r="32" spans="1:22" ht="22.5" customHeight="1">
      <c r="A32" s="31"/>
      <c r="B32" s="42" t="s">
        <v>100</v>
      </c>
      <c r="C32" s="31">
        <v>1997</v>
      </c>
      <c r="D32" s="48"/>
      <c r="E32" s="31" t="s">
        <v>95</v>
      </c>
      <c r="F32" s="31">
        <v>16</v>
      </c>
      <c r="G32" s="31">
        <v>1</v>
      </c>
      <c r="H32" s="33">
        <v>5270.7</v>
      </c>
      <c r="I32" s="33">
        <v>5270.7</v>
      </c>
      <c r="J32" s="33">
        <v>4438.7</v>
      </c>
      <c r="K32" s="31">
        <v>224</v>
      </c>
      <c r="L32" s="41" t="s">
        <v>78</v>
      </c>
      <c r="M32" s="45">
        <v>4953113.66</v>
      </c>
      <c r="N32" s="45">
        <f t="shared" si="0"/>
        <v>4089984.0736084</v>
      </c>
      <c r="O32" s="45"/>
      <c r="P32" s="45">
        <f t="shared" si="1"/>
        <v>615473.9033916</v>
      </c>
      <c r="Q32" s="45">
        <f t="shared" si="2"/>
        <v>247655.68300000002</v>
      </c>
      <c r="R32" s="46">
        <f t="shared" si="3"/>
        <v>939.7449408996908</v>
      </c>
      <c r="S32" s="33"/>
      <c r="T32" s="90">
        <v>40543</v>
      </c>
      <c r="V32" s="34"/>
    </row>
    <row r="33" spans="1:21" s="52" customFormat="1" ht="14.25" customHeight="1">
      <c r="A33" s="77"/>
      <c r="B33" s="109" t="s">
        <v>77</v>
      </c>
      <c r="C33" s="109"/>
      <c r="D33" s="109"/>
      <c r="E33" s="77"/>
      <c r="F33" s="77"/>
      <c r="G33" s="77"/>
      <c r="H33" s="78"/>
      <c r="I33" s="78"/>
      <c r="J33" s="78"/>
      <c r="K33" s="77"/>
      <c r="L33" s="77"/>
      <c r="M33" s="79">
        <f>SUM(M17:M32)</f>
        <v>89839049.85</v>
      </c>
      <c r="N33" s="79">
        <f>SUM(N17:N32)</f>
        <v>74183697.023139</v>
      </c>
      <c r="O33" s="79"/>
      <c r="P33" s="79">
        <f>SUM(P17:P32)</f>
        <v>11163400.334361</v>
      </c>
      <c r="Q33" s="79">
        <f>SUM(Q17:Q32)</f>
        <v>4491952.4925</v>
      </c>
      <c r="R33" s="79">
        <f>SUM(R17:R31)</f>
        <v>10390.159654644975</v>
      </c>
      <c r="S33" s="78"/>
      <c r="T33" s="91"/>
      <c r="U33" s="51"/>
    </row>
  </sheetData>
  <sheetProtection/>
  <mergeCells count="31">
    <mergeCell ref="A12:A15"/>
    <mergeCell ref="B33:D33"/>
    <mergeCell ref="R12:R14"/>
    <mergeCell ref="S12:S14"/>
    <mergeCell ref="C13:C15"/>
    <mergeCell ref="D13:D15"/>
    <mergeCell ref="I13:I14"/>
    <mergeCell ref="J13:J14"/>
    <mergeCell ref="M13:M14"/>
    <mergeCell ref="G12:G15"/>
    <mergeCell ref="Q6:T6"/>
    <mergeCell ref="H12:H14"/>
    <mergeCell ref="I12:J12"/>
    <mergeCell ref="K12:K14"/>
    <mergeCell ref="L12:L15"/>
    <mergeCell ref="M12:Q12"/>
    <mergeCell ref="Q8:T8"/>
    <mergeCell ref="Q9:T9"/>
    <mergeCell ref="A10:T10"/>
    <mergeCell ref="A11:T11"/>
    <mergeCell ref="Q1:T1"/>
    <mergeCell ref="Q2:T2"/>
    <mergeCell ref="Q3:T3"/>
    <mergeCell ref="Q4:T4"/>
    <mergeCell ref="Q7:T7"/>
    <mergeCell ref="B12:B15"/>
    <mergeCell ref="C12:D12"/>
    <mergeCell ref="E12:E15"/>
    <mergeCell ref="F12:F15"/>
    <mergeCell ref="N13:Q13"/>
    <mergeCell ref="T12:T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G4" sqref="G4:H5"/>
    </sheetView>
  </sheetViews>
  <sheetFormatPr defaultColWidth="9.140625" defaultRowHeight="15"/>
  <cols>
    <col min="1" max="1" width="4.57421875" style="64" customWidth="1"/>
    <col min="2" max="2" width="30.28125" style="64" customWidth="1"/>
    <col min="3" max="3" width="11.7109375" style="65" customWidth="1"/>
    <col min="4" max="7" width="9.421875" style="65" customWidth="1"/>
    <col min="8" max="8" width="11.28125" style="65" customWidth="1"/>
    <col min="9" max="12" width="9.421875" style="65" customWidth="1"/>
    <col min="13" max="13" width="11.7109375" style="63" bestFit="1" customWidth="1"/>
    <col min="14" max="14" width="12.140625" style="63" customWidth="1"/>
    <col min="15" max="15" width="14.57421875" style="63" customWidth="1"/>
    <col min="16" max="16" width="13.28125" style="63" customWidth="1"/>
    <col min="17" max="17" width="10.57421875" style="64" customWidth="1"/>
    <col min="18" max="16384" width="9.140625" style="64" customWidth="1"/>
  </cols>
  <sheetData>
    <row r="1" spans="1:12" ht="12" customHeight="1">
      <c r="A1" s="35"/>
      <c r="B1" s="35"/>
      <c r="C1" s="57"/>
      <c r="D1" s="58"/>
      <c r="E1" s="59"/>
      <c r="F1" s="60"/>
      <c r="G1" s="58"/>
      <c r="H1" s="61"/>
      <c r="I1" s="59"/>
      <c r="J1" s="62"/>
      <c r="K1" s="112"/>
      <c r="L1" s="112"/>
    </row>
    <row r="2" spans="1:12" ht="18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spans="1:16" s="35" customFormat="1" ht="60" customHeight="1">
      <c r="A4" s="99"/>
      <c r="B4" s="99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34"/>
      <c r="N4" s="34"/>
      <c r="O4" s="34"/>
      <c r="P4" s="34"/>
    </row>
    <row r="5" spans="1:16" s="35" customFormat="1" ht="116.25" customHeight="1">
      <c r="A5" s="99"/>
      <c r="B5" s="99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34"/>
      <c r="N5" s="34"/>
      <c r="O5" s="34"/>
      <c r="P5" s="34"/>
    </row>
    <row r="6" spans="1:16" s="35" customFormat="1" ht="11.25">
      <c r="A6" s="100"/>
      <c r="B6" s="100"/>
      <c r="C6" s="36"/>
      <c r="D6" s="36"/>
      <c r="E6" s="36"/>
      <c r="F6" s="36"/>
      <c r="G6" s="36"/>
      <c r="H6" s="36"/>
      <c r="I6" s="36"/>
      <c r="J6" s="36"/>
      <c r="K6" s="36"/>
      <c r="L6" s="36"/>
      <c r="M6" s="34"/>
      <c r="N6" s="34"/>
      <c r="O6" s="34"/>
      <c r="P6" s="34"/>
    </row>
    <row r="7" spans="1:16" s="53" customFormat="1" ht="24.75" customHeight="1">
      <c r="A7" s="55"/>
      <c r="B7" s="111"/>
      <c r="C7" s="111"/>
      <c r="D7" s="111"/>
      <c r="E7" s="40"/>
      <c r="F7" s="40"/>
      <c r="G7" s="40"/>
      <c r="H7" s="40"/>
      <c r="I7" s="40"/>
      <c r="J7" s="40"/>
      <c r="K7" s="40"/>
      <c r="L7" s="56"/>
      <c r="M7" s="54"/>
      <c r="N7" s="54"/>
      <c r="O7" s="54"/>
      <c r="P7" s="54"/>
    </row>
    <row r="8" spans="1:17" s="69" customFormat="1" ht="17.25" customHeight="1">
      <c r="A8" s="41"/>
      <c r="B8" s="42"/>
      <c r="C8" s="45"/>
      <c r="D8" s="66"/>
      <c r="E8" s="67"/>
      <c r="F8" s="67"/>
      <c r="G8" s="41"/>
      <c r="H8" s="45"/>
      <c r="I8" s="67"/>
      <c r="J8" s="67"/>
      <c r="K8" s="67"/>
      <c r="L8" s="67"/>
      <c r="M8" s="68"/>
      <c r="N8" s="68"/>
      <c r="O8" s="68"/>
      <c r="P8" s="68"/>
      <c r="Q8" s="63"/>
    </row>
    <row r="9" spans="1:17" s="69" customFormat="1" ht="17.25" customHeight="1">
      <c r="A9" s="31"/>
      <c r="B9" s="42"/>
      <c r="C9" s="45"/>
      <c r="D9" s="70"/>
      <c r="E9" s="71"/>
      <c r="F9" s="71"/>
      <c r="G9" s="31"/>
      <c r="H9" s="45"/>
      <c r="I9" s="71"/>
      <c r="J9" s="71"/>
      <c r="K9" s="71"/>
      <c r="L9" s="71"/>
      <c r="M9" s="68"/>
      <c r="N9" s="68"/>
      <c r="O9" s="68"/>
      <c r="P9" s="68"/>
      <c r="Q9" s="63"/>
    </row>
    <row r="10" spans="1:17" s="69" customFormat="1" ht="17.25" customHeight="1">
      <c r="A10" s="31"/>
      <c r="B10" s="42"/>
      <c r="C10" s="45"/>
      <c r="D10" s="70"/>
      <c r="E10" s="71"/>
      <c r="F10" s="71"/>
      <c r="G10" s="31"/>
      <c r="H10" s="45"/>
      <c r="I10" s="71"/>
      <c r="J10" s="71"/>
      <c r="K10" s="71"/>
      <c r="L10" s="71"/>
      <c r="M10" s="68"/>
      <c r="N10" s="68"/>
      <c r="O10" s="68"/>
      <c r="P10" s="68"/>
      <c r="Q10" s="63"/>
    </row>
    <row r="11" spans="1:17" s="69" customFormat="1" ht="17.25" customHeight="1">
      <c r="A11" s="31"/>
      <c r="B11" s="42"/>
      <c r="C11" s="45"/>
      <c r="D11" s="72"/>
      <c r="E11" s="71"/>
      <c r="F11" s="71"/>
      <c r="G11" s="31"/>
      <c r="H11" s="45"/>
      <c r="I11" s="71"/>
      <c r="J11" s="71"/>
      <c r="K11" s="71"/>
      <c r="L11" s="71"/>
      <c r="M11" s="68"/>
      <c r="N11" s="68"/>
      <c r="O11" s="68"/>
      <c r="P11" s="68"/>
      <c r="Q11" s="63"/>
    </row>
    <row r="12" spans="1:17" s="69" customFormat="1" ht="17.25" customHeight="1">
      <c r="A12" s="31"/>
      <c r="B12" s="42"/>
      <c r="C12" s="45"/>
      <c r="D12" s="72"/>
      <c r="E12" s="71"/>
      <c r="F12" s="71"/>
      <c r="G12" s="31"/>
      <c r="H12" s="45"/>
      <c r="I12" s="71"/>
      <c r="J12" s="71"/>
      <c r="K12" s="71"/>
      <c r="L12" s="71"/>
      <c r="M12" s="68"/>
      <c r="N12" s="68"/>
      <c r="O12" s="68"/>
      <c r="P12" s="68"/>
      <c r="Q12" s="63"/>
    </row>
    <row r="13" spans="1:17" s="69" customFormat="1" ht="17.25" customHeight="1">
      <c r="A13" s="31"/>
      <c r="B13" s="42"/>
      <c r="C13" s="45"/>
      <c r="D13" s="72"/>
      <c r="E13" s="71"/>
      <c r="F13" s="71"/>
      <c r="G13" s="31"/>
      <c r="H13" s="45"/>
      <c r="I13" s="71"/>
      <c r="J13" s="71"/>
      <c r="K13" s="71"/>
      <c r="L13" s="71"/>
      <c r="M13" s="68"/>
      <c r="N13" s="68"/>
      <c r="O13" s="68"/>
      <c r="P13" s="68"/>
      <c r="Q13" s="63"/>
    </row>
    <row r="14" spans="1:17" s="69" customFormat="1" ht="17.25" customHeight="1">
      <c r="A14" s="31"/>
      <c r="B14" s="42"/>
      <c r="C14" s="45"/>
      <c r="D14" s="72"/>
      <c r="E14" s="71"/>
      <c r="F14" s="71"/>
      <c r="G14" s="31"/>
      <c r="H14" s="45"/>
      <c r="I14" s="71"/>
      <c r="J14" s="71"/>
      <c r="K14" s="71"/>
      <c r="L14" s="71"/>
      <c r="M14" s="68"/>
      <c r="N14" s="68"/>
      <c r="O14" s="68"/>
      <c r="P14" s="68"/>
      <c r="Q14" s="63"/>
    </row>
    <row r="15" spans="1:17" s="69" customFormat="1" ht="17.25" customHeight="1">
      <c r="A15" s="31"/>
      <c r="B15" s="42"/>
      <c r="C15" s="45"/>
      <c r="D15" s="72"/>
      <c r="E15" s="71"/>
      <c r="F15" s="71"/>
      <c r="G15" s="31"/>
      <c r="H15" s="45"/>
      <c r="I15" s="71"/>
      <c r="J15" s="71"/>
      <c r="K15" s="71"/>
      <c r="L15" s="71"/>
      <c r="M15" s="68"/>
      <c r="N15" s="68"/>
      <c r="O15" s="68"/>
      <c r="P15" s="68"/>
      <c r="Q15" s="63"/>
    </row>
    <row r="16" spans="1:17" s="69" customFormat="1" ht="17.25" customHeight="1">
      <c r="A16" s="31"/>
      <c r="B16" s="42"/>
      <c r="C16" s="45"/>
      <c r="D16" s="72"/>
      <c r="E16" s="71"/>
      <c r="F16" s="71"/>
      <c r="G16" s="31"/>
      <c r="H16" s="45"/>
      <c r="I16" s="71"/>
      <c r="J16" s="71"/>
      <c r="K16" s="71"/>
      <c r="L16" s="71"/>
      <c r="M16" s="68"/>
      <c r="N16" s="68"/>
      <c r="O16" s="68"/>
      <c r="P16" s="68"/>
      <c r="Q16" s="63"/>
    </row>
    <row r="17" spans="1:17" s="69" customFormat="1" ht="17.25" customHeight="1">
      <c r="A17" s="31"/>
      <c r="B17" s="42"/>
      <c r="C17" s="45"/>
      <c r="D17" s="72"/>
      <c r="E17" s="71"/>
      <c r="F17" s="71"/>
      <c r="G17" s="31"/>
      <c r="H17" s="45"/>
      <c r="I17" s="71"/>
      <c r="J17" s="71"/>
      <c r="K17" s="71"/>
      <c r="L17" s="71"/>
      <c r="M17" s="68"/>
      <c r="N17" s="68"/>
      <c r="O17" s="68"/>
      <c r="P17" s="68"/>
      <c r="Q17" s="63"/>
    </row>
    <row r="18" spans="1:17" s="69" customFormat="1" ht="17.25" customHeight="1">
      <c r="A18" s="31"/>
      <c r="B18" s="42"/>
      <c r="C18" s="45"/>
      <c r="D18" s="72"/>
      <c r="E18" s="71"/>
      <c r="F18" s="71"/>
      <c r="G18" s="31"/>
      <c r="H18" s="45"/>
      <c r="I18" s="71"/>
      <c r="J18" s="71"/>
      <c r="K18" s="71"/>
      <c r="L18" s="71"/>
      <c r="M18" s="68"/>
      <c r="N18" s="68"/>
      <c r="O18" s="68"/>
      <c r="P18" s="68"/>
      <c r="Q18" s="63"/>
    </row>
    <row r="19" spans="1:17" s="69" customFormat="1" ht="17.25" customHeight="1">
      <c r="A19" s="31"/>
      <c r="B19" s="42"/>
      <c r="C19" s="45"/>
      <c r="D19" s="72"/>
      <c r="E19" s="71"/>
      <c r="F19" s="71"/>
      <c r="G19" s="31"/>
      <c r="H19" s="45"/>
      <c r="I19" s="71"/>
      <c r="J19" s="71"/>
      <c r="K19" s="71"/>
      <c r="L19" s="71"/>
      <c r="M19" s="68"/>
      <c r="N19" s="68"/>
      <c r="O19" s="68"/>
      <c r="P19" s="68"/>
      <c r="Q19" s="63"/>
    </row>
    <row r="20" spans="1:17" s="69" customFormat="1" ht="17.25" customHeight="1">
      <c r="A20" s="31"/>
      <c r="B20" s="42"/>
      <c r="C20" s="45"/>
      <c r="D20" s="72"/>
      <c r="E20" s="71"/>
      <c r="F20" s="71"/>
      <c r="G20" s="31"/>
      <c r="H20" s="45"/>
      <c r="I20" s="71"/>
      <c r="J20" s="71"/>
      <c r="K20" s="71"/>
      <c r="L20" s="71"/>
      <c r="M20" s="68"/>
      <c r="N20" s="68"/>
      <c r="O20" s="68"/>
      <c r="P20" s="68"/>
      <c r="Q20" s="63"/>
    </row>
    <row r="21" spans="1:17" s="74" customFormat="1" ht="22.5" customHeight="1">
      <c r="A21" s="31"/>
      <c r="B21" s="47"/>
      <c r="C21" s="45"/>
      <c r="D21" s="75"/>
      <c r="E21" s="76"/>
      <c r="F21" s="76"/>
      <c r="G21" s="31"/>
      <c r="H21" s="45"/>
      <c r="I21" s="76"/>
      <c r="J21" s="76"/>
      <c r="K21" s="76"/>
      <c r="L21" s="76"/>
      <c r="M21" s="73"/>
      <c r="N21" s="68"/>
      <c r="O21" s="73"/>
      <c r="P21" s="73"/>
      <c r="Q21" s="63"/>
    </row>
    <row r="22" spans="1:12" ht="22.5" customHeight="1">
      <c r="A22" s="31"/>
      <c r="B22" s="47"/>
      <c r="C22" s="45"/>
      <c r="D22" s="48"/>
      <c r="E22" s="48"/>
      <c r="F22" s="48"/>
      <c r="G22" s="31"/>
      <c r="H22" s="45"/>
      <c r="I22" s="48"/>
      <c r="J22" s="48"/>
      <c r="K22" s="48"/>
      <c r="L22" s="48"/>
    </row>
    <row r="23" spans="1:12" ht="11.25">
      <c r="A23" s="80"/>
      <c r="B23" s="80"/>
      <c r="C23" s="79"/>
      <c r="D23" s="48"/>
      <c r="E23" s="48"/>
      <c r="F23" s="48"/>
      <c r="G23" s="48"/>
      <c r="H23" s="79"/>
      <c r="I23" s="48"/>
      <c r="J23" s="48"/>
      <c r="K23" s="48"/>
      <c r="L23" s="48"/>
    </row>
  </sheetData>
  <sheetProtection/>
  <mergeCells count="11">
    <mergeCell ref="I4:J5"/>
    <mergeCell ref="K4:L5"/>
    <mergeCell ref="B7:D7"/>
    <mergeCell ref="K1:L1"/>
    <mergeCell ref="A2:L2"/>
    <mergeCell ref="A4:A6"/>
    <mergeCell ref="B4:B6"/>
    <mergeCell ref="C4:C5"/>
    <mergeCell ref="D4:D5"/>
    <mergeCell ref="E4:F5"/>
    <mergeCell ref="G4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ZavS</cp:lastModifiedBy>
  <cp:lastPrinted>2010-10-27T13:11:19Z</cp:lastPrinted>
  <dcterms:created xsi:type="dcterms:W3CDTF">2008-03-06T07:48:51Z</dcterms:created>
  <dcterms:modified xsi:type="dcterms:W3CDTF">2011-10-17T08:16:04Z</dcterms:modified>
  <cp:category/>
  <cp:version/>
  <cp:contentType/>
  <cp:contentStatus/>
</cp:coreProperties>
</file>