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'март'!$A$1:$M$41</definedName>
  </definedNames>
  <calcPr fullCalcOnLoad="1"/>
</workbook>
</file>

<file path=xl/sharedStrings.xml><?xml version="1.0" encoding="utf-8"?>
<sst xmlns="http://schemas.openxmlformats.org/spreadsheetml/2006/main" count="222" uniqueCount="139">
  <si>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</si>
  <si>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</si>
  <si>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</si>
  <si>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</si>
  <si>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</si>
  <si>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</si>
  <si>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</si>
  <si>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</si>
  <si>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</si>
  <si>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</si>
  <si>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</si>
  <si>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</si>
  <si>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</si>
  <si>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</si>
  <si>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</si>
  <si>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</si>
  <si>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</si>
  <si>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</si>
  <si>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</si>
  <si>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</si>
  <si>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</si>
  <si>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</si>
  <si>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</si>
  <si>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</si>
  <si>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</si>
  <si>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</si>
  <si>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</si>
  <si>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</si>
  <si>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</si>
  <si>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</si>
  <si>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</si>
  <si>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</si>
  <si>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</si>
  <si>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</si>
  <si>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</si>
  <si>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</si>
  <si>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</si>
  <si>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</si>
  <si>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</si>
  <si>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</si>
  <si>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</si>
  <si>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</si>
  <si>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</si>
  <si>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</si>
  <si>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</si>
  <si>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</si>
  <si>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</si>
  <si>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</si>
  <si>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</si>
  <si>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</si>
  <si>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</si>
  <si>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</si>
  <si>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</si>
  <si>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</si>
  <si>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</si>
  <si>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</si>
  <si>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</si>
  <si>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</si>
  <si>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</si>
  <si>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</si>
  <si>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</si>
  <si>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</si>
  <si>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</si>
  <si>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</si>
  <si>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</si>
  <si>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</si>
  <si>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</si>
  <si>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</si>
  <si>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</si>
  <si>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</si>
  <si>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</si>
  <si>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</si>
  <si>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</si>
  <si>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</si>
  <si>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</si>
  <si>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</si>
  <si>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</si>
  <si>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</si>
  <si>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</si>
  <si>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</si>
  <si>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</si>
  <si>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</si>
  <si>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</si>
  <si>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</si>
  <si>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</si>
  <si>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</si>
  <si>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</si>
  <si>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</si>
  <si>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</si>
  <si>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</si>
  <si>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</si>
  <si>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</si>
  <si>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</si>
  <si>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</si>
  <si>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</si>
  <si>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</si>
  <si>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</si>
  <si>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</si>
  <si>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</si>
  <si>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</si>
  <si>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</si>
  <si>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</si>
  <si>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</si>
  <si>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</si>
  <si>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</si>
  <si>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</si>
  <si>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</si>
  <si>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</si>
  <si>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</si>
  <si>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</si>
  <si>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</si>
  <si>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</si>
  <si>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</si>
  <si>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</si>
  <si>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</si>
  <si>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</si>
  <si>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</si>
  <si>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Единый сельскохозяйственный налог</t>
  </si>
  <si>
    <t>Бюджетные назначения 2016 года</t>
  </si>
  <si>
    <t>Бюджетные значения 2017 года</t>
  </si>
  <si>
    <r>
      <t>%</t>
    </r>
    <r>
      <rPr>
        <b/>
        <sz val="10"/>
        <rFont val="Arial Cyr"/>
        <family val="2"/>
      </rPr>
      <t xml:space="preserve">   исп.2016</t>
    </r>
  </si>
  <si>
    <r>
      <t>%</t>
    </r>
    <r>
      <rPr>
        <b/>
        <sz val="10"/>
        <rFont val="Arial Cyr"/>
        <family val="2"/>
      </rPr>
      <t xml:space="preserve"> исп. 2017</t>
    </r>
  </si>
  <si>
    <r>
      <t>%</t>
    </r>
    <r>
      <rPr>
        <b/>
        <sz val="10"/>
        <rFont val="Arial Cyr"/>
        <family val="2"/>
      </rPr>
      <t xml:space="preserve">   исп. 2017/2016</t>
    </r>
  </si>
  <si>
    <t xml:space="preserve"> </t>
  </si>
  <si>
    <t>Доходы от платных услуг</t>
  </si>
  <si>
    <t>Откл.2017 
к 2016 
тыс. руб.</t>
  </si>
  <si>
    <t>Прочие поступления от использования имущества (соцнайм)</t>
  </si>
  <si>
    <t>Прочие поступления от использования имущества (реклама)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</si>
  <si>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</si>
  <si>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</si>
  <si>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</si>
  <si>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</si>
  <si>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</si>
  <si>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</si>
  <si>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</si>
  <si>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</si>
  <si>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t xml:space="preserve"> Исполнено   на 01.04.2016</t>
  </si>
  <si>
    <t>Исполнено на 01.04.2017</t>
  </si>
  <si>
    <t xml:space="preserve">                              Сравнительный анализ доходов бюджета на 01.04.2017 года в сравнении с аналогичным периодом прошлого года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</si>
</sst>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1" t="s">
        <v>75</v>
      </c>
      <c r="B8" s="175"/>
      <c r="C8" s="175"/>
      <c r="D8" s="175"/>
    </row>
    <row r="9" spans="1:4" ht="15.75">
      <c r="A9" s="129" t="s">
        <v>77</v>
      </c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68.00390625" style="0" customWidth="1"/>
    <col min="2" max="3" width="15.375" style="0" customWidth="1"/>
    <col min="4" max="4" width="12.2539062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3.875" style="0" customWidth="1"/>
    <col min="10" max="10" width="13.25390625" style="0" customWidth="1"/>
    <col min="11" max="11" width="14.125" style="0" customWidth="1"/>
    <col min="12" max="12" width="12.375" style="0" customWidth="1"/>
    <col min="13" max="13" width="12.00390625" style="0" customWidth="1"/>
  </cols>
  <sheetData>
    <row r="1" ht="0.75" customHeight="1">
      <c r="D1" s="115"/>
    </row>
    <row r="2" spans="1:11" ht="35.25" customHeight="1">
      <c r="A2" s="187" t="s">
        <v>138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3" ht="12.75" customHeight="1">
      <c r="A3" s="178" t="s">
        <v>100</v>
      </c>
      <c r="B3" s="178" t="s">
        <v>118</v>
      </c>
      <c r="C3" s="180" t="s">
        <v>136</v>
      </c>
      <c r="D3" s="179" t="s">
        <v>120</v>
      </c>
      <c r="E3" s="172" t="s">
        <v>98</v>
      </c>
      <c r="F3" s="172"/>
      <c r="G3" s="172"/>
      <c r="H3" s="172"/>
      <c r="I3" s="178" t="s">
        <v>119</v>
      </c>
      <c r="J3" s="178" t="s">
        <v>137</v>
      </c>
      <c r="K3" s="179" t="s">
        <v>121</v>
      </c>
      <c r="L3" s="179" t="s">
        <v>122</v>
      </c>
      <c r="M3" s="183" t="s">
        <v>125</v>
      </c>
    </row>
    <row r="4" spans="1:13" ht="12.75">
      <c r="A4" s="179"/>
      <c r="B4" s="178"/>
      <c r="C4" s="181"/>
      <c r="D4" s="186"/>
      <c r="E4" s="172"/>
      <c r="F4" s="172"/>
      <c r="G4" s="172"/>
      <c r="H4" s="172"/>
      <c r="I4" s="178"/>
      <c r="J4" s="178"/>
      <c r="K4" s="186"/>
      <c r="L4" s="179"/>
      <c r="M4" s="184"/>
    </row>
    <row r="5" spans="1:13" ht="24" customHeight="1">
      <c r="A5" s="179"/>
      <c r="B5" s="178"/>
      <c r="C5" s="182"/>
      <c r="D5" s="186"/>
      <c r="E5" s="172"/>
      <c r="F5" s="172"/>
      <c r="G5" s="172"/>
      <c r="H5" s="172"/>
      <c r="I5" s="178"/>
      <c r="J5" s="178"/>
      <c r="K5" s="186"/>
      <c r="L5" s="179"/>
      <c r="M5" s="185"/>
    </row>
    <row r="6" spans="1:13" ht="12" customHeight="1">
      <c r="A6" s="168">
        <v>1</v>
      </c>
      <c r="B6" s="168">
        <v>2</v>
      </c>
      <c r="C6" s="168">
        <v>3</v>
      </c>
      <c r="D6" s="168">
        <v>4</v>
      </c>
      <c r="I6" s="168">
        <v>5</v>
      </c>
      <c r="J6" s="168">
        <v>6</v>
      </c>
      <c r="K6" s="168">
        <v>7</v>
      </c>
      <c r="L6" s="174">
        <v>8</v>
      </c>
      <c r="M6" s="174">
        <v>9</v>
      </c>
    </row>
    <row r="7" spans="1:13" ht="12.75">
      <c r="A7" s="159" t="s">
        <v>128</v>
      </c>
      <c r="B7" s="157">
        <v>282328</v>
      </c>
      <c r="C7" s="157">
        <v>64467.6</v>
      </c>
      <c r="D7" s="158">
        <f>C7/B7/100%</f>
        <v>0.22834292029129238</v>
      </c>
      <c r="I7" s="157">
        <v>306176</v>
      </c>
      <c r="J7" s="157">
        <v>67011.9</v>
      </c>
      <c r="K7" s="158">
        <f aca="true" t="shared" si="0" ref="K7:K35">J7/I7/100%</f>
        <v>0.21886725282190633</v>
      </c>
      <c r="L7" s="171">
        <f aca="true" t="shared" si="1" ref="L7:L16">J7/C7</f>
        <v>1.0394663365783743</v>
      </c>
      <c r="M7" s="167">
        <f>J7-C7</f>
        <v>2544.2999999999956</v>
      </c>
    </row>
    <row r="8" spans="1:13" ht="12.75">
      <c r="A8" s="159" t="s">
        <v>116</v>
      </c>
      <c r="B8" s="157">
        <v>4163</v>
      </c>
      <c r="C8" s="157">
        <v>886.8</v>
      </c>
      <c r="D8" s="158">
        <f aca="true" t="shared" si="2" ref="D8:D28">C8/B8/100%</f>
        <v>0.21301945712226758</v>
      </c>
      <c r="I8" s="157">
        <v>4395.6</v>
      </c>
      <c r="J8" s="157">
        <v>803</v>
      </c>
      <c r="K8" s="158">
        <f t="shared" si="0"/>
        <v>0.18268268268268267</v>
      </c>
      <c r="L8" s="171">
        <f t="shared" si="1"/>
        <v>0.9055029318899414</v>
      </c>
      <c r="M8" s="167">
        <f>J8-C8</f>
        <v>-83.79999999999995</v>
      </c>
    </row>
    <row r="9" spans="1:13" ht="25.5">
      <c r="A9" s="159" t="s">
        <v>129</v>
      </c>
      <c r="B9" s="157">
        <v>142725</v>
      </c>
      <c r="C9" s="157">
        <v>31171.1</v>
      </c>
      <c r="D9" s="158">
        <f t="shared" si="2"/>
        <v>0.2183997197407602</v>
      </c>
      <c r="I9" s="157">
        <v>166810</v>
      </c>
      <c r="J9" s="157">
        <v>32690.2</v>
      </c>
      <c r="K9" s="158">
        <f t="shared" si="0"/>
        <v>0.19597266350938194</v>
      </c>
      <c r="L9" s="171">
        <f t="shared" si="1"/>
        <v>1.0487342442198062</v>
      </c>
      <c r="M9" s="167">
        <f>J9-C9</f>
        <v>1519.1000000000022</v>
      </c>
    </row>
    <row r="10" spans="1:13" ht="12.75">
      <c r="A10" s="159" t="s">
        <v>130</v>
      </c>
      <c r="B10" s="162">
        <v>72406</v>
      </c>
      <c r="C10" s="162">
        <v>19474.8</v>
      </c>
      <c r="D10" s="158">
        <f>C10/B10/100%</f>
        <v>0.2689666602215286</v>
      </c>
      <c r="I10" s="162">
        <v>61569</v>
      </c>
      <c r="J10" s="162">
        <v>18008.7</v>
      </c>
      <c r="K10" s="158">
        <f>J10/I10/100%</f>
        <v>0.2924962237489646</v>
      </c>
      <c r="L10" s="171">
        <f t="shared" si="1"/>
        <v>0.9247180972333477</v>
      </c>
      <c r="M10" s="167">
        <f>J10-C10</f>
        <v>-1466.0999999999985</v>
      </c>
    </row>
    <row r="11" spans="1:13" ht="12.75">
      <c r="A11" s="159" t="s">
        <v>117</v>
      </c>
      <c r="B11" s="162">
        <v>0</v>
      </c>
      <c r="C11" s="162">
        <v>0.4</v>
      </c>
      <c r="D11" s="158">
        <v>0</v>
      </c>
      <c r="I11" s="162"/>
      <c r="J11" s="162">
        <v>12.8</v>
      </c>
      <c r="K11" s="158"/>
      <c r="L11" s="171">
        <f t="shared" si="1"/>
        <v>32</v>
      </c>
      <c r="M11" s="167">
        <f>J11-C11</f>
        <v>12.4</v>
      </c>
    </row>
    <row r="12" spans="1:13" ht="12.75">
      <c r="A12" s="159" t="s">
        <v>110</v>
      </c>
      <c r="B12" s="157">
        <v>8100</v>
      </c>
      <c r="C12" s="157">
        <v>4925.6</v>
      </c>
      <c r="D12" s="158">
        <f t="shared" si="2"/>
        <v>0.6080987654320988</v>
      </c>
      <c r="I12" s="157">
        <v>13233</v>
      </c>
      <c r="J12" s="157">
        <v>6102.7</v>
      </c>
      <c r="K12" s="158">
        <f t="shared" si="0"/>
        <v>0.46117282551197764</v>
      </c>
      <c r="L12" s="171">
        <f t="shared" si="1"/>
        <v>1.2389759623193113</v>
      </c>
      <c r="M12" s="167">
        <f aca="true" t="shared" si="3" ref="M12:M41">J12-C12</f>
        <v>1177.0999999999995</v>
      </c>
    </row>
    <row r="13" spans="1:13" ht="12.75">
      <c r="A13" s="159" t="s">
        <v>131</v>
      </c>
      <c r="B13" s="162">
        <v>93525</v>
      </c>
      <c r="C13" s="162">
        <v>4958.3</v>
      </c>
      <c r="D13" s="158">
        <f t="shared" si="2"/>
        <v>0.05301577118417536</v>
      </c>
      <c r="I13" s="162">
        <v>70516</v>
      </c>
      <c r="J13" s="162">
        <v>5389.5</v>
      </c>
      <c r="K13" s="158">
        <f t="shared" si="0"/>
        <v>0.07642946281694935</v>
      </c>
      <c r="L13" s="171">
        <f t="shared" si="1"/>
        <v>1.0869652905229614</v>
      </c>
      <c r="M13" s="167">
        <f t="shared" si="3"/>
        <v>431.1999999999998</v>
      </c>
    </row>
    <row r="14" spans="1:13" ht="12.75">
      <c r="A14" s="170" t="s">
        <v>132</v>
      </c>
      <c r="B14" s="162">
        <v>172376</v>
      </c>
      <c r="C14" s="162">
        <v>60847.5</v>
      </c>
      <c r="D14" s="158">
        <f t="shared" si="2"/>
        <v>0.3529928760384276</v>
      </c>
      <c r="I14" s="162">
        <v>176922</v>
      </c>
      <c r="J14" s="162">
        <v>52381.8</v>
      </c>
      <c r="K14" s="158">
        <f t="shared" si="0"/>
        <v>0.29607284566079967</v>
      </c>
      <c r="L14" s="171">
        <f t="shared" si="1"/>
        <v>0.8608702083076545</v>
      </c>
      <c r="M14" s="167">
        <f t="shared" si="3"/>
        <v>-8465.699999999997</v>
      </c>
    </row>
    <row r="15" spans="1:13" ht="12.75">
      <c r="A15" s="170" t="s">
        <v>133</v>
      </c>
      <c r="B15" s="162">
        <v>5450</v>
      </c>
      <c r="C15" s="162">
        <v>757.3</v>
      </c>
      <c r="D15" s="158">
        <f t="shared" si="2"/>
        <v>0.13895412844036698</v>
      </c>
      <c r="I15" s="162">
        <v>5450</v>
      </c>
      <c r="J15" s="162">
        <v>2030</v>
      </c>
      <c r="K15" s="158">
        <f t="shared" si="0"/>
        <v>0.3724770642201835</v>
      </c>
      <c r="L15" s="171">
        <f t="shared" si="1"/>
        <v>2.680575729565562</v>
      </c>
      <c r="M15" s="167">
        <f t="shared" si="3"/>
        <v>1272.7</v>
      </c>
    </row>
    <row r="16" spans="1:13" ht="12.75">
      <c r="A16" s="169" t="s">
        <v>95</v>
      </c>
      <c r="B16" s="162">
        <v>9883</v>
      </c>
      <c r="C16" s="162">
        <v>1901</v>
      </c>
      <c r="D16" s="158">
        <f t="shared" si="2"/>
        <v>0.19235050086006272</v>
      </c>
      <c r="I16" s="162">
        <v>9016</v>
      </c>
      <c r="J16" s="162">
        <v>2766.4</v>
      </c>
      <c r="K16" s="158">
        <f t="shared" si="0"/>
        <v>0.306832298136646</v>
      </c>
      <c r="L16" s="171">
        <f t="shared" si="1"/>
        <v>1.4552340873224618</v>
      </c>
      <c r="M16" s="167">
        <f t="shared" si="3"/>
        <v>865.4000000000001</v>
      </c>
    </row>
    <row r="17" spans="1:13" ht="25.5">
      <c r="A17" s="159" t="s">
        <v>99</v>
      </c>
      <c r="B17" s="162">
        <v>0</v>
      </c>
      <c r="C17" s="162">
        <v>0</v>
      </c>
      <c r="D17" s="158"/>
      <c r="I17" s="162">
        <v>0</v>
      </c>
      <c r="J17" s="162">
        <v>0</v>
      </c>
      <c r="K17" s="158"/>
      <c r="L17" s="171"/>
      <c r="M17" s="167">
        <f t="shared" si="3"/>
        <v>0</v>
      </c>
    </row>
    <row r="18" spans="1:13" ht="12.75">
      <c r="A18" s="160" t="s">
        <v>101</v>
      </c>
      <c r="B18" s="166">
        <f>SUM(B7:B17)</f>
        <v>790956</v>
      </c>
      <c r="C18" s="166">
        <f>SUM(C7:C17)</f>
        <v>189390.4</v>
      </c>
      <c r="D18" s="161">
        <f t="shared" si="2"/>
        <v>0.23944492487572</v>
      </c>
      <c r="I18" s="166">
        <f>SUM(I7:I17)</f>
        <v>814087.6</v>
      </c>
      <c r="J18" s="166">
        <f>SUM(J7:J17)</f>
        <v>187196.99999999997</v>
      </c>
      <c r="K18" s="161">
        <f t="shared" si="0"/>
        <v>0.2299469983328575</v>
      </c>
      <c r="L18" s="173">
        <f>J18/C18</f>
        <v>0.9884186315673866</v>
      </c>
      <c r="M18" s="167">
        <f t="shared" si="3"/>
        <v>-2193.4000000000233</v>
      </c>
    </row>
    <row r="19" spans="1:13" ht="25.5">
      <c r="A19" s="159" t="s">
        <v>134</v>
      </c>
      <c r="B19" s="162">
        <v>306000</v>
      </c>
      <c r="C19" s="162">
        <v>90775</v>
      </c>
      <c r="D19" s="163">
        <f t="shared" si="2"/>
        <v>0.2966503267973856</v>
      </c>
      <c r="I19" s="162">
        <v>280571</v>
      </c>
      <c r="J19" s="162">
        <v>49383.4</v>
      </c>
      <c r="K19" s="163">
        <f t="shared" si="0"/>
        <v>0.17601035032130904</v>
      </c>
      <c r="L19" s="171">
        <f>J19/C19</f>
        <v>0.5440198292481411</v>
      </c>
      <c r="M19" s="167">
        <f t="shared" si="3"/>
        <v>-41391.6</v>
      </c>
    </row>
    <row r="20" spans="1:13" ht="12.75">
      <c r="A20" s="159" t="s">
        <v>112</v>
      </c>
      <c r="B20" s="162">
        <v>9520</v>
      </c>
      <c r="C20" s="162">
        <v>1463</v>
      </c>
      <c r="D20" s="163">
        <f t="shared" si="2"/>
        <v>0.1536764705882353</v>
      </c>
      <c r="I20" s="162">
        <v>9996</v>
      </c>
      <c r="J20" s="162">
        <v>1157.7</v>
      </c>
      <c r="K20" s="163">
        <f t="shared" si="0"/>
        <v>0.11581632653061225</v>
      </c>
      <c r="L20" s="171">
        <f>J20/C20</f>
        <v>0.7913192071086809</v>
      </c>
      <c r="M20" s="167">
        <f t="shared" si="3"/>
        <v>-305.29999999999995</v>
      </c>
    </row>
    <row r="21" spans="1:13" ht="25.5">
      <c r="A21" s="159" t="s">
        <v>135</v>
      </c>
      <c r="B21" s="162">
        <v>30000</v>
      </c>
      <c r="C21" s="162">
        <v>6857</v>
      </c>
      <c r="D21" s="163">
        <f t="shared" si="2"/>
        <v>0.22856666666666667</v>
      </c>
      <c r="I21" s="162">
        <v>30000</v>
      </c>
      <c r="J21" s="162">
        <v>6494.7</v>
      </c>
      <c r="K21" s="163">
        <f t="shared" si="0"/>
        <v>0.21649</v>
      </c>
      <c r="L21" s="171">
        <f>J21/C21</f>
        <v>0.9471634825725536</v>
      </c>
      <c r="M21" s="167">
        <f t="shared" si="3"/>
        <v>-362.3000000000002</v>
      </c>
    </row>
    <row r="22" spans="1:13" ht="12.75">
      <c r="A22" s="159" t="s">
        <v>113</v>
      </c>
      <c r="B22" s="162">
        <v>167</v>
      </c>
      <c r="C22" s="162">
        <v>0</v>
      </c>
      <c r="D22" s="163">
        <f t="shared" si="2"/>
        <v>0</v>
      </c>
      <c r="I22" s="162">
        <v>1050</v>
      </c>
      <c r="J22" s="162">
        <v>0</v>
      </c>
      <c r="K22" s="163">
        <f t="shared" si="0"/>
        <v>0</v>
      </c>
      <c r="L22" s="171"/>
      <c r="M22" s="167">
        <f t="shared" si="3"/>
        <v>0</v>
      </c>
    </row>
    <row r="23" spans="1:17" ht="12.75">
      <c r="A23" s="159" t="s">
        <v>126</v>
      </c>
      <c r="B23" s="162">
        <v>26400</v>
      </c>
      <c r="C23" s="162">
        <v>4288.1</v>
      </c>
      <c r="D23" s="163">
        <f t="shared" si="2"/>
        <v>0.16242803030303032</v>
      </c>
      <c r="I23" s="162">
        <v>23500</v>
      </c>
      <c r="J23" s="162">
        <v>6459.5</v>
      </c>
      <c r="K23" s="163">
        <f t="shared" si="0"/>
        <v>0.27487234042553194</v>
      </c>
      <c r="L23" s="171">
        <f>J23/C23</f>
        <v>1.5063781161819918</v>
      </c>
      <c r="M23" s="167">
        <f t="shared" si="3"/>
        <v>2171.3999999999996</v>
      </c>
      <c r="Q23" t="s">
        <v>123</v>
      </c>
    </row>
    <row r="24" spans="1:13" ht="12.75">
      <c r="A24" s="159" t="s">
        <v>127</v>
      </c>
      <c r="B24" s="162">
        <v>9310</v>
      </c>
      <c r="C24" s="162">
        <v>1215.6</v>
      </c>
      <c r="D24" s="163">
        <f t="shared" si="2"/>
        <v>0.13056928034371643</v>
      </c>
      <c r="I24" s="162">
        <v>25890</v>
      </c>
      <c r="J24" s="162">
        <v>13898.9</v>
      </c>
      <c r="K24" s="163">
        <f t="shared" si="0"/>
        <v>0.5368443414445732</v>
      </c>
      <c r="L24" s="171">
        <f>J24/C24</f>
        <v>11.433777558407371</v>
      </c>
      <c r="M24" s="167">
        <f t="shared" si="3"/>
        <v>12683.3</v>
      </c>
    </row>
    <row r="25" spans="1:13" ht="12.75">
      <c r="A25" s="159" t="s">
        <v>96</v>
      </c>
      <c r="B25" s="162">
        <v>1031</v>
      </c>
      <c r="C25" s="162">
        <v>394.1</v>
      </c>
      <c r="D25" s="163">
        <f t="shared" si="2"/>
        <v>0.3822502424830262</v>
      </c>
      <c r="I25" s="162">
        <v>1140</v>
      </c>
      <c r="J25" s="162">
        <v>371</v>
      </c>
      <c r="K25" s="163">
        <f t="shared" si="0"/>
        <v>0.3254385964912281</v>
      </c>
      <c r="L25" s="171">
        <f>J25/C25</f>
        <v>0.9413854351687388</v>
      </c>
      <c r="M25" s="167">
        <f t="shared" si="3"/>
        <v>-23.100000000000023</v>
      </c>
    </row>
    <row r="26" spans="1:13" ht="12.75">
      <c r="A26" s="159" t="s">
        <v>124</v>
      </c>
      <c r="B26" s="162">
        <v>0</v>
      </c>
      <c r="C26" s="162">
        <v>0</v>
      </c>
      <c r="D26" s="158"/>
      <c r="I26" s="162">
        <v>42000</v>
      </c>
      <c r="J26" s="162">
        <v>2372</v>
      </c>
      <c r="K26" s="158">
        <f>J26/I26/100%</f>
        <v>0.05647619047619048</v>
      </c>
      <c r="L26" s="171"/>
      <c r="M26" s="167">
        <f t="shared" si="3"/>
        <v>2372</v>
      </c>
    </row>
    <row r="27" spans="1:13" ht="12.75">
      <c r="A27" s="159" t="s">
        <v>6</v>
      </c>
      <c r="B27" s="162">
        <v>0</v>
      </c>
      <c r="C27" s="162">
        <v>2767</v>
      </c>
      <c r="D27" s="158"/>
      <c r="I27" s="162">
        <v>0</v>
      </c>
      <c r="J27" s="162">
        <v>0</v>
      </c>
      <c r="K27" s="158"/>
      <c r="L27" s="171"/>
      <c r="M27" s="167">
        <f t="shared" si="3"/>
        <v>-2767</v>
      </c>
    </row>
    <row r="28" spans="1:13" ht="12.75">
      <c r="A28" s="159" t="s">
        <v>109</v>
      </c>
      <c r="B28" s="162">
        <v>134196</v>
      </c>
      <c r="C28" s="162">
        <v>17846.8</v>
      </c>
      <c r="D28" s="163">
        <f t="shared" si="2"/>
        <v>0.13299055113416197</v>
      </c>
      <c r="I28" s="162">
        <v>114526.3</v>
      </c>
      <c r="J28" s="162">
        <v>5582.3</v>
      </c>
      <c r="K28" s="158">
        <f t="shared" si="0"/>
        <v>0.04874251591119245</v>
      </c>
      <c r="L28" s="171"/>
      <c r="M28" s="167">
        <f t="shared" si="3"/>
        <v>-12264.5</v>
      </c>
    </row>
    <row r="29" spans="1:13" ht="25.5">
      <c r="A29" s="159" t="s">
        <v>114</v>
      </c>
      <c r="B29" s="162">
        <v>15000</v>
      </c>
      <c r="C29" s="162">
        <v>3834.2</v>
      </c>
      <c r="D29" s="163">
        <f aca="true" t="shared" si="4" ref="D29:D35">C29/B29/100%</f>
        <v>0.2556133333333333</v>
      </c>
      <c r="I29" s="162">
        <v>7000</v>
      </c>
      <c r="J29" s="162">
        <v>749.5</v>
      </c>
      <c r="K29" s="163">
        <f t="shared" si="0"/>
        <v>0.10707142857142857</v>
      </c>
      <c r="L29" s="171">
        <f>J29/C29</f>
        <v>0.1954775442073966</v>
      </c>
      <c r="M29" s="167">
        <f t="shared" si="3"/>
        <v>-3084.7</v>
      </c>
    </row>
    <row r="30" spans="1:13" ht="25.5">
      <c r="A30" s="159" t="s">
        <v>115</v>
      </c>
      <c r="B30" s="162">
        <v>0</v>
      </c>
      <c r="C30" s="162">
        <v>0</v>
      </c>
      <c r="D30" s="163"/>
      <c r="I30" s="162">
        <v>0</v>
      </c>
      <c r="J30" s="162">
        <v>0</v>
      </c>
      <c r="K30" s="163"/>
      <c r="L30" s="171"/>
      <c r="M30" s="167">
        <f t="shared" si="3"/>
        <v>0</v>
      </c>
    </row>
    <row r="31" spans="1:13" ht="12.75">
      <c r="A31" s="159" t="s">
        <v>97</v>
      </c>
      <c r="B31" s="162">
        <v>18020</v>
      </c>
      <c r="C31" s="162">
        <v>2427</v>
      </c>
      <c r="D31" s="163">
        <f t="shared" si="4"/>
        <v>0.13468368479467258</v>
      </c>
      <c r="I31" s="162">
        <v>15667</v>
      </c>
      <c r="J31" s="162">
        <v>2856</v>
      </c>
      <c r="K31" s="163">
        <f t="shared" si="0"/>
        <v>0.18229399374481395</v>
      </c>
      <c r="L31" s="171">
        <f>J31/C31</f>
        <v>1.176761433868974</v>
      </c>
      <c r="M31" s="167">
        <f t="shared" si="3"/>
        <v>429</v>
      </c>
    </row>
    <row r="32" spans="1:13" ht="12.75">
      <c r="A32" s="159" t="s">
        <v>7</v>
      </c>
      <c r="B32" s="162">
        <v>0</v>
      </c>
      <c r="C32" s="162">
        <v>9.1</v>
      </c>
      <c r="D32" s="163"/>
      <c r="I32" s="162"/>
      <c r="J32" s="162">
        <v>67.8</v>
      </c>
      <c r="K32" s="163"/>
      <c r="L32" s="171"/>
      <c r="M32" s="167">
        <f t="shared" si="3"/>
        <v>58.699999999999996</v>
      </c>
    </row>
    <row r="33" spans="1:13" ht="12.75">
      <c r="A33" s="160" t="s">
        <v>102</v>
      </c>
      <c r="B33" s="166">
        <f>SUM(B19:B32)</f>
        <v>549644</v>
      </c>
      <c r="C33" s="166">
        <f>SUM(C19:C32)</f>
        <v>131876.90000000002</v>
      </c>
      <c r="D33" s="161">
        <f t="shared" si="4"/>
        <v>0.23993148292349234</v>
      </c>
      <c r="I33" s="166">
        <f>SUM(I19:I32)</f>
        <v>551340.3</v>
      </c>
      <c r="J33" s="166">
        <f>SUM(J19:J32)</f>
        <v>89392.8</v>
      </c>
      <c r="K33" s="161">
        <f t="shared" si="0"/>
        <v>0.16213724989811193</v>
      </c>
      <c r="L33" s="173">
        <f>J33/C33</f>
        <v>0.6778503286019006</v>
      </c>
      <c r="M33" s="167">
        <f t="shared" si="3"/>
        <v>-42484.10000000002</v>
      </c>
    </row>
    <row r="34" spans="1:13" ht="12.75">
      <c r="A34" s="160" t="s">
        <v>103</v>
      </c>
      <c r="B34" s="166">
        <f>SUM(B18+B33)</f>
        <v>1340600</v>
      </c>
      <c r="C34" s="166">
        <f>SUM(C18+C33)</f>
        <v>321267.30000000005</v>
      </c>
      <c r="D34" s="161">
        <f t="shared" si="4"/>
        <v>0.23964441294942568</v>
      </c>
      <c r="I34" s="166">
        <f>SUM(I18+I33)</f>
        <v>1365427.9</v>
      </c>
      <c r="J34" s="166">
        <f>SUM(J18+J33)</f>
        <v>276589.8</v>
      </c>
      <c r="K34" s="161">
        <f t="shared" si="0"/>
        <v>0.20256638962774967</v>
      </c>
      <c r="L34" s="173">
        <f>J34/C34</f>
        <v>0.8609335590643677</v>
      </c>
      <c r="M34" s="167">
        <f t="shared" si="3"/>
        <v>-44677.50000000006</v>
      </c>
    </row>
    <row r="35" spans="1:13" ht="12.75">
      <c r="A35" s="160" t="s">
        <v>104</v>
      </c>
      <c r="B35" s="166">
        <f>SUM(B36:B40)</f>
        <v>1082628.5499999998</v>
      </c>
      <c r="C35" s="166">
        <f>SUM(C36:C40)</f>
        <v>230120.80000000002</v>
      </c>
      <c r="D35" s="161">
        <f t="shared" si="4"/>
        <v>0.2125574833584428</v>
      </c>
      <c r="I35" s="166">
        <f>SUM(I36:I40)</f>
        <v>1317528</v>
      </c>
      <c r="J35" s="166">
        <f>SUM(J36:J40)</f>
        <v>260492.2</v>
      </c>
      <c r="K35" s="161">
        <f t="shared" si="0"/>
        <v>0.1977128379814319</v>
      </c>
      <c r="L35" s="173">
        <f>J35/C35</f>
        <v>1.1319802468964126</v>
      </c>
      <c r="M35" s="167">
        <f t="shared" si="3"/>
        <v>30371.399999999994</v>
      </c>
    </row>
    <row r="36" spans="1:13" ht="12.75">
      <c r="A36" s="164" t="s">
        <v>106</v>
      </c>
      <c r="B36" s="162">
        <v>28036.35</v>
      </c>
      <c r="C36" s="162">
        <v>3345.6</v>
      </c>
      <c r="D36" s="158">
        <f>C36/B36/100%</f>
        <v>0.11933079733988197</v>
      </c>
      <c r="I36" s="162">
        <v>172716</v>
      </c>
      <c r="J36" s="162">
        <v>0</v>
      </c>
      <c r="K36" s="158">
        <f>J36/I36/100%</f>
        <v>0</v>
      </c>
      <c r="L36" s="171"/>
      <c r="M36" s="167">
        <f t="shared" si="3"/>
        <v>-3345.6</v>
      </c>
    </row>
    <row r="37" spans="1:13" ht="12.75">
      <c r="A37" s="164" t="s">
        <v>107</v>
      </c>
      <c r="B37" s="162">
        <v>1011473.1</v>
      </c>
      <c r="C37" s="162">
        <v>226776</v>
      </c>
      <c r="D37" s="163">
        <f>C37/B37/100%</f>
        <v>0.2242036886596391</v>
      </c>
      <c r="H37" s="8"/>
      <c r="I37" s="162">
        <v>1144812</v>
      </c>
      <c r="J37" s="162">
        <v>260692.6</v>
      </c>
      <c r="K37" s="163">
        <f>J37/I37/100%</f>
        <v>0.22771651589955383</v>
      </c>
      <c r="L37" s="173">
        <f>J37/C37</f>
        <v>1.1495599181571243</v>
      </c>
      <c r="M37" s="167">
        <f t="shared" si="3"/>
        <v>33916.600000000006</v>
      </c>
    </row>
    <row r="38" spans="1:13" ht="12.75">
      <c r="A38" s="164" t="s">
        <v>105</v>
      </c>
      <c r="B38" s="162">
        <v>43119.9</v>
      </c>
      <c r="C38" s="162">
        <v>0</v>
      </c>
      <c r="D38" s="163">
        <f>C38/B38/100%</f>
        <v>0</v>
      </c>
      <c r="H38" s="8"/>
      <c r="I38" s="162">
        <v>0</v>
      </c>
      <c r="J38" s="162">
        <v>0</v>
      </c>
      <c r="K38" s="163"/>
      <c r="L38" s="171"/>
      <c r="M38" s="167">
        <f t="shared" si="3"/>
        <v>0</v>
      </c>
    </row>
    <row r="39" spans="1:13" ht="12.75">
      <c r="A39" s="159" t="s">
        <v>111</v>
      </c>
      <c r="B39" s="162">
        <v>0</v>
      </c>
      <c r="C39" s="162">
        <v>0</v>
      </c>
      <c r="D39" s="163"/>
      <c r="H39" s="8"/>
      <c r="I39" s="162">
        <v>0</v>
      </c>
      <c r="J39" s="162">
        <v>154.6</v>
      </c>
      <c r="K39" s="163"/>
      <c r="L39" s="171"/>
      <c r="M39" s="167">
        <f t="shared" si="3"/>
        <v>154.6</v>
      </c>
    </row>
    <row r="40" spans="1:13" ht="12.75">
      <c r="A40" s="159" t="s">
        <v>94</v>
      </c>
      <c r="B40" s="162">
        <v>-0.8</v>
      </c>
      <c r="C40" s="162">
        <v>-0.8</v>
      </c>
      <c r="D40" s="163">
        <f>C40/B40/100%</f>
        <v>1</v>
      </c>
      <c r="H40" s="8"/>
      <c r="I40" s="162">
        <v>0</v>
      </c>
      <c r="J40" s="162">
        <v>-355</v>
      </c>
      <c r="K40" s="163"/>
      <c r="L40" s="171"/>
      <c r="M40" s="167">
        <f t="shared" si="3"/>
        <v>-354.2</v>
      </c>
    </row>
    <row r="41" spans="1:13" ht="12.75">
      <c r="A41" s="165" t="s">
        <v>108</v>
      </c>
      <c r="B41" s="166">
        <f>SUM(B35+B34)</f>
        <v>2423228.55</v>
      </c>
      <c r="C41" s="166">
        <f>SUM(C35+C34)</f>
        <v>551388.1000000001</v>
      </c>
      <c r="D41" s="161">
        <f>C41/B41/100%</f>
        <v>0.2275427548920221</v>
      </c>
      <c r="I41" s="166">
        <f>SUM(I35+I34)</f>
        <v>2682955.9</v>
      </c>
      <c r="J41" s="166">
        <f>SUM(J35+J34)</f>
        <v>537082</v>
      </c>
      <c r="K41" s="161">
        <f>J41/I41/100%</f>
        <v>0.20018294001776177</v>
      </c>
      <c r="L41" s="173">
        <f>J41/C41</f>
        <v>0.9740543910904133</v>
      </c>
      <c r="M41" s="167">
        <f t="shared" si="3"/>
        <v>-14306.100000000093</v>
      </c>
    </row>
    <row r="42" spans="2:4" ht="12.75">
      <c r="B42" s="155"/>
      <c r="D42" s="153"/>
    </row>
    <row r="43" spans="1:4" ht="12.75">
      <c r="A43" s="101"/>
      <c r="B43" s="101"/>
      <c r="C43" s="101"/>
      <c r="D43" s="153"/>
    </row>
    <row r="44" spans="1:4" ht="12.75">
      <c r="A44" s="101"/>
      <c r="B44" s="101"/>
      <c r="C44" s="101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3" ht="12.75">
      <c r="A49" s="101"/>
      <c r="B49" s="101"/>
      <c r="C49" s="101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ht="12.75">
      <c r="D60" s="115"/>
    </row>
    <row r="61" spans="1:4" ht="15.75">
      <c r="A61" s="176"/>
      <c r="B61" s="176"/>
      <c r="C61" s="176"/>
      <c r="D61" s="177"/>
    </row>
    <row r="62" spans="1:4" ht="15.75">
      <c r="A62" s="156"/>
      <c r="B62" s="156"/>
      <c r="C62" s="156"/>
      <c r="D62" s="115"/>
    </row>
    <row r="63" spans="1:4" ht="15.75">
      <c r="A63" s="129"/>
      <c r="B63" s="129"/>
      <c r="C63" s="129"/>
      <c r="D63" s="115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</sheetData>
  <sheetProtection/>
  <mergeCells count="11">
    <mergeCell ref="M3:M5"/>
    <mergeCell ref="K3:K5"/>
    <mergeCell ref="A2:K2"/>
    <mergeCell ref="J3:J5"/>
    <mergeCell ref="D3:D5"/>
    <mergeCell ref="A61:D61"/>
    <mergeCell ref="I3:I5"/>
    <mergeCell ref="A3:A5"/>
    <mergeCell ref="B3:B5"/>
    <mergeCell ref="C3:C5"/>
    <mergeCell ref="L3:L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Кригер О. А.</cp:lastModifiedBy>
  <cp:lastPrinted>2017-04-03T11:58:34Z</cp:lastPrinted>
  <dcterms:created xsi:type="dcterms:W3CDTF">1998-12-22T06:31:00Z</dcterms:created>
  <dcterms:modified xsi:type="dcterms:W3CDTF">2017-04-13T08:04:17Z</dcterms:modified>
  <cp:category/>
  <cp:version/>
  <cp:contentType/>
  <cp:contentStatus/>
</cp:coreProperties>
</file>