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февр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'февр'!$A$1:$M$37</definedName>
  </definedNames>
  <calcPr fullCalcOnLoad="1"/>
</workbook>
</file>

<file path=xl/sharedStrings.xml><?xml version="1.0" encoding="utf-8"?>
<sst xmlns="http://schemas.openxmlformats.org/spreadsheetml/2006/main" count="217" uniqueCount="134">
  <si>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</si>
  <si>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</si>
  <si>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</si>
  <si>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</si>
  <si>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</si>
  <si>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</si>
  <si>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</si>
  <si>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</si>
  <si>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</si>
  <si>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</si>
  <si>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</si>
  <si>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</si>
  <si>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</si>
  <si>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</si>
  <si>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</si>
  <si>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</si>
  <si>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</si>
  <si>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</si>
  <si>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</si>
  <si>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</si>
  <si>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</si>
  <si>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</si>
  <si>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</si>
  <si>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</si>
  <si>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</si>
  <si>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</si>
  <si>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</si>
  <si>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</si>
  <si>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</si>
  <si>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</si>
  <si>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</si>
  <si>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</si>
  <si>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</si>
  <si>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</si>
  <si>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</si>
  <si>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</si>
  <si>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</si>
  <si>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</si>
  <si>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</si>
  <si>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</si>
  <si>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</si>
  <si>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</si>
  <si>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</si>
  <si>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</si>
  <si>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</si>
  <si>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</si>
  <si>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</si>
  <si>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</si>
  <si>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</si>
  <si>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</si>
  <si>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</si>
  <si>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</si>
  <si>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</si>
  <si>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</si>
  <si>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</si>
  <si>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</si>
  <si>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</si>
  <si>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</si>
  <si>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</si>
  <si>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</si>
  <si>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</si>
  <si>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</si>
  <si>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</si>
  <si>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</si>
  <si>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</si>
  <si>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</si>
  <si>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</si>
  <si>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</si>
  <si>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</si>
  <si>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</si>
  <si>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</si>
  <si>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</si>
  <si>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</si>
  <si>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</si>
  <si>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</si>
  <si>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</si>
  <si>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</si>
  <si>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</si>
  <si>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</si>
  <si>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</si>
  <si>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</si>
  <si>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</si>
  <si>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</si>
  <si>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</si>
  <si>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</si>
  <si>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</si>
  <si>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</si>
  <si>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</si>
  <si>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</si>
  <si>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</si>
  <si>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</si>
  <si>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</si>
  <si>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</si>
  <si>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</si>
  <si>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</si>
  <si>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</si>
  <si>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</si>
  <si>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</si>
  <si>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</si>
  <si>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</si>
  <si>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</si>
  <si>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</si>
  <si>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</si>
  <si>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</si>
  <si>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</si>
  <si>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</si>
  <si>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</si>
  <si>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</si>
  <si>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</si>
  <si>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</si>
  <si>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</si>
  <si>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</si>
  <si>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</si>
  <si>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продажи земельных участков, государственная собственность на которые не разграничена</t>
  </si>
  <si>
    <t xml:space="preserve">Акцизы под подакцизным товарам </t>
  </si>
  <si>
    <t>Прочие поступления от использования имущества</t>
  </si>
  <si>
    <t>Бюджетные назначения 2016 года</t>
  </si>
  <si>
    <t>Бюджетные значения 2017 года</t>
  </si>
  <si>
    <r>
      <t>%</t>
    </r>
    <r>
      <rPr>
        <b/>
        <sz val="10"/>
        <rFont val="Arial Cyr"/>
        <family val="2"/>
      </rPr>
      <t xml:space="preserve">   исп.2016</t>
    </r>
  </si>
  <si>
    <r>
      <t>%</t>
    </r>
    <r>
      <rPr>
        <b/>
        <sz val="10"/>
        <rFont val="Arial Cyr"/>
        <family val="2"/>
      </rPr>
      <t xml:space="preserve"> исп. 2017</t>
    </r>
  </si>
  <si>
    <r>
      <t>%</t>
    </r>
    <r>
      <rPr>
        <b/>
        <sz val="10"/>
        <rFont val="Arial Cyr"/>
        <family val="2"/>
      </rPr>
      <t xml:space="preserve">   исп. 2017/2016</t>
    </r>
  </si>
  <si>
    <t>Доходы от платных услуг</t>
  </si>
  <si>
    <t>Откл.2017 
к 2016 
тыс. руб.</t>
  </si>
  <si>
    <t xml:space="preserve"> Исполнено   на 01.03.2016</t>
  </si>
  <si>
    <t>Исполнено на 01.03.2017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</si>
  <si>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</si>
  <si>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</si>
  <si>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</t>
    </r>
  </si>
  <si>
    <r>
      <t xml:space="preserve">Налог на имущество физических лиц  </t>
    </r>
    <r>
      <rPr>
        <b/>
        <sz val="10"/>
        <rFont val="Arial Cyr"/>
        <family val="0"/>
      </rPr>
      <t xml:space="preserve">
</t>
    </r>
  </si>
  <si>
    <t>Земельный налог с орг.</t>
  </si>
  <si>
    <t>Земельный налог с физ.лиц</t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</si>
  <si>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 </t>
    </r>
  </si>
  <si>
    <t xml:space="preserve">Доходы от сдачи в аренду имущества, находящегося в оперативном управлении  </t>
  </si>
  <si>
    <t>Сравнительный анализ доходов бюджета на 01.03.2017 года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</si>
</sst>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44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8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8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left" vertical="top" wrapText="1"/>
    </xf>
    <xf numFmtId="0" fontId="0" fillId="0" borderId="46" xfId="0" applyBorder="1" applyAlignment="1">
      <alignment/>
    </xf>
    <xf numFmtId="183" fontId="0" fillId="0" borderId="46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1" t="s">
        <v>79</v>
      </c>
      <c r="D2" s="131"/>
      <c r="E2" s="131"/>
      <c r="F2" s="132"/>
      <c r="G2" s="131"/>
      <c r="H2" s="132"/>
    </row>
    <row r="3" spans="2:8" ht="12.75">
      <c r="B3" s="130"/>
      <c r="C3" s="130"/>
      <c r="D3" s="130"/>
      <c r="E3" s="131"/>
      <c r="F3" s="132"/>
      <c r="G3" s="131"/>
      <c r="H3" s="133"/>
    </row>
    <row r="4" spans="2:8" ht="12.75">
      <c r="B4" s="130"/>
      <c r="C4" s="130"/>
      <c r="D4" s="130"/>
      <c r="E4" s="131"/>
      <c r="F4" s="131"/>
      <c r="G4" s="131"/>
      <c r="H4" s="133"/>
    </row>
    <row r="5" spans="1:8" ht="12.75">
      <c r="A5" s="133"/>
      <c r="B5" s="135"/>
      <c r="C5" s="136"/>
      <c r="D5" s="134"/>
      <c r="E5" s="134"/>
      <c r="F5" s="134" t="s">
        <v>55</v>
      </c>
      <c r="G5" s="131"/>
      <c r="H5" s="133"/>
    </row>
    <row r="6" spans="1:6" ht="12.75">
      <c r="A6" s="133"/>
      <c r="B6" s="137" t="s">
        <v>78</v>
      </c>
      <c r="C6" s="138"/>
      <c r="D6" s="139" t="s">
        <v>85</v>
      </c>
      <c r="E6" s="139" t="s">
        <v>86</v>
      </c>
      <c r="F6" s="35"/>
    </row>
    <row r="7" spans="1:6" ht="12.75">
      <c r="A7" s="133"/>
      <c r="B7" s="135" t="s">
        <v>84</v>
      </c>
      <c r="C7" s="140"/>
      <c r="D7" s="141">
        <v>100.7</v>
      </c>
      <c r="E7" s="142">
        <v>72.5</v>
      </c>
      <c r="F7" s="142">
        <v>71.9</v>
      </c>
    </row>
    <row r="8" spans="1:6" ht="12.75">
      <c r="A8" s="133"/>
      <c r="B8" s="143" t="s">
        <v>80</v>
      </c>
      <c r="C8" s="144"/>
      <c r="D8" s="145"/>
      <c r="E8" s="15"/>
      <c r="F8" s="15"/>
    </row>
    <row r="9" spans="1:6" ht="12.75">
      <c r="A9" s="133"/>
      <c r="B9" s="143" t="s">
        <v>81</v>
      </c>
      <c r="C9" s="144"/>
      <c r="D9" s="145">
        <v>33.5</v>
      </c>
      <c r="E9" s="15">
        <v>21.1</v>
      </c>
      <c r="F9" s="15">
        <v>62.9</v>
      </c>
    </row>
    <row r="10" spans="1:6" ht="12.75">
      <c r="A10" s="133"/>
      <c r="B10" s="143" t="s">
        <v>82</v>
      </c>
      <c r="C10" s="144"/>
      <c r="D10" s="145">
        <v>33.6</v>
      </c>
      <c r="E10" s="15">
        <v>20.9</v>
      </c>
      <c r="F10" s="15">
        <v>62.2</v>
      </c>
    </row>
    <row r="11" spans="1:6" ht="12.75">
      <c r="A11" s="133"/>
      <c r="B11" s="137" t="s">
        <v>83</v>
      </c>
      <c r="C11" s="138"/>
      <c r="D11" s="139">
        <v>33.6</v>
      </c>
      <c r="E11" s="35">
        <v>27.4</v>
      </c>
      <c r="F11" s="35">
        <v>81.5</v>
      </c>
    </row>
    <row r="12" spans="1:6" ht="12.75">
      <c r="A12" s="133"/>
      <c r="B12" s="133"/>
      <c r="C12" s="133"/>
      <c r="D12" s="133"/>
      <c r="E12" s="133"/>
      <c r="F12" s="133"/>
    </row>
    <row r="13" spans="1:6" ht="12.75">
      <c r="A13" s="133"/>
      <c r="B13" s="133"/>
      <c r="C13" s="133"/>
      <c r="D13" s="133"/>
      <c r="E13" s="133"/>
      <c r="F13" s="133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4"/>
      <c r="C3" s="174"/>
      <c r="D3" s="174"/>
    </row>
    <row r="4" spans="2:4" s="8" customFormat="1" ht="12.75">
      <c r="B4" s="174"/>
      <c r="C4" s="174"/>
      <c r="D4" s="174"/>
    </row>
    <row r="5" spans="2:4" s="8" customFormat="1" ht="12.75">
      <c r="B5" s="174"/>
      <c r="C5" s="174"/>
      <c r="D5" s="174"/>
    </row>
    <row r="6" spans="1:4" ht="12.75">
      <c r="A6" s="107"/>
      <c r="B6" s="174"/>
      <c r="C6" s="174"/>
      <c r="D6" s="174"/>
    </row>
    <row r="7" spans="1:4" ht="15">
      <c r="A7" s="14"/>
      <c r="B7" s="174"/>
      <c r="C7" s="174"/>
      <c r="D7" s="174"/>
    </row>
    <row r="8" spans="1:4" ht="15.75">
      <c r="A8" s="121" t="s">
        <v>75</v>
      </c>
      <c r="B8" s="174"/>
      <c r="C8" s="174"/>
      <c r="D8" s="174"/>
    </row>
    <row r="9" spans="1:4" ht="15.75">
      <c r="A9" s="129" t="s">
        <v>77</v>
      </c>
      <c r="B9" s="174"/>
      <c r="C9" s="174"/>
      <c r="D9" s="174"/>
    </row>
    <row r="10" spans="1:4" ht="15.75">
      <c r="A10" s="13"/>
      <c r="B10" s="115"/>
      <c r="C10" s="115"/>
      <c r="D10" s="115"/>
    </row>
    <row r="11" spans="1:4" ht="16.5" thickBot="1">
      <c r="A11" s="13"/>
      <c r="B11" s="115"/>
      <c r="C11" s="115"/>
      <c r="D11" s="115"/>
    </row>
    <row r="12" spans="1:4" ht="12.75">
      <c r="A12" s="50"/>
      <c r="B12" s="18" t="s">
        <v>62</v>
      </c>
      <c r="C12" s="18" t="s">
        <v>63</v>
      </c>
      <c r="D12" s="53" t="s">
        <v>55</v>
      </c>
    </row>
    <row r="13" spans="1:4" ht="12.75">
      <c r="A13" s="51" t="s">
        <v>11</v>
      </c>
      <c r="B13" s="116" t="s">
        <v>70</v>
      </c>
      <c r="C13" s="118" t="s">
        <v>64</v>
      </c>
      <c r="D13" s="111" t="s">
        <v>56</v>
      </c>
    </row>
    <row r="14" spans="1:4" ht="13.5" thickBot="1">
      <c r="A14" s="49"/>
      <c r="B14" s="41" t="s">
        <v>71</v>
      </c>
      <c r="C14" s="117">
        <v>38078</v>
      </c>
      <c r="D14" s="55"/>
    </row>
    <row r="15" spans="1:4" ht="13.5" thickBot="1">
      <c r="A15" s="87">
        <v>1</v>
      </c>
      <c r="B15" s="110">
        <v>2</v>
      </c>
      <c r="C15" s="114">
        <v>3</v>
      </c>
      <c r="D15" s="87">
        <v>4</v>
      </c>
    </row>
    <row r="16" spans="1:4" ht="15.75" customHeight="1">
      <c r="A16" s="98" t="s">
        <v>0</v>
      </c>
      <c r="B16" s="37"/>
      <c r="C16" s="37"/>
      <c r="D16" s="48"/>
    </row>
    <row r="17" spans="1:4" ht="12.75">
      <c r="A17" s="89" t="s">
        <v>68</v>
      </c>
      <c r="B17" s="34">
        <v>8200</v>
      </c>
      <c r="C17" s="31">
        <v>4869.2</v>
      </c>
      <c r="D17" s="122">
        <f>C17/B17/100%</f>
        <v>0.5938048780487805</v>
      </c>
    </row>
    <row r="18" spans="1:4" ht="12.75">
      <c r="A18" s="89" t="s">
        <v>69</v>
      </c>
      <c r="B18" s="34">
        <v>1800</v>
      </c>
      <c r="C18" s="33">
        <v>1614</v>
      </c>
      <c r="D18" s="122">
        <f>C18/B18/100%</f>
        <v>0.8966666666666666</v>
      </c>
    </row>
    <row r="19" spans="1:4" ht="12.75">
      <c r="A19" s="89" t="s">
        <v>37</v>
      </c>
      <c r="B19" s="27">
        <v>45000</v>
      </c>
      <c r="C19" s="27">
        <v>25495.9</v>
      </c>
      <c r="D19" s="122">
        <f aca="true" t="shared" si="0" ref="D19:D35">C19/B19/100%</f>
        <v>0.5665755555555556</v>
      </c>
    </row>
    <row r="20" spans="1:4" ht="12.75">
      <c r="A20" s="90" t="s">
        <v>65</v>
      </c>
      <c r="B20" s="27">
        <v>337.5</v>
      </c>
      <c r="C20" s="25">
        <v>645.2</v>
      </c>
      <c r="D20" s="122">
        <f t="shared" si="0"/>
        <v>1.911703703703704</v>
      </c>
    </row>
    <row r="21" spans="1:4" ht="12.75">
      <c r="A21" s="90" t="s">
        <v>24</v>
      </c>
      <c r="B21" s="26">
        <v>15</v>
      </c>
      <c r="C21" s="28">
        <v>9.8</v>
      </c>
      <c r="D21" s="122">
        <f t="shared" si="0"/>
        <v>0.6533333333333334</v>
      </c>
    </row>
    <row r="22" spans="1:4" ht="12.75">
      <c r="A22" s="82" t="s">
        <v>19</v>
      </c>
      <c r="B22" s="26">
        <v>675</v>
      </c>
      <c r="C22" s="28">
        <v>2282.6</v>
      </c>
      <c r="D22" s="122">
        <f t="shared" si="0"/>
        <v>3.3816296296296295</v>
      </c>
    </row>
    <row r="23" spans="1:4" ht="12.75">
      <c r="A23" s="89" t="s">
        <v>25</v>
      </c>
      <c r="B23" s="27">
        <v>375</v>
      </c>
      <c r="C23" s="27">
        <v>53.1</v>
      </c>
      <c r="D23" s="122">
        <f t="shared" si="0"/>
        <v>0.1416</v>
      </c>
    </row>
    <row r="24" spans="1:4" ht="12.75">
      <c r="A24" s="89" t="s">
        <v>16</v>
      </c>
      <c r="B24" s="28">
        <v>875</v>
      </c>
      <c r="C24" s="29">
        <v>1213.9</v>
      </c>
      <c r="D24" s="122">
        <f t="shared" si="0"/>
        <v>1.3873142857142857</v>
      </c>
    </row>
    <row r="25" spans="1:4" ht="12.75">
      <c r="A25" s="90" t="s">
        <v>26</v>
      </c>
      <c r="B25" s="26">
        <v>2750</v>
      </c>
      <c r="C25" s="28">
        <v>2669.9</v>
      </c>
      <c r="D25" s="122">
        <f t="shared" si="0"/>
        <v>0.9708727272727273</v>
      </c>
    </row>
    <row r="26" spans="1:4" ht="12.75">
      <c r="A26" s="89" t="s">
        <v>2</v>
      </c>
      <c r="B26" s="26">
        <v>650</v>
      </c>
      <c r="C26" s="28">
        <v>222.9</v>
      </c>
      <c r="D26" s="122">
        <f t="shared" si="0"/>
        <v>0.34292307692307694</v>
      </c>
    </row>
    <row r="27" spans="1:4" ht="12.75">
      <c r="A27" s="89" t="s">
        <v>3</v>
      </c>
      <c r="B27" s="26">
        <v>7760</v>
      </c>
      <c r="C27" s="26">
        <v>779.4</v>
      </c>
      <c r="D27" s="122">
        <f t="shared" si="0"/>
        <v>0.10043814432989691</v>
      </c>
    </row>
    <row r="28" spans="1:4" ht="12.75">
      <c r="A28" s="82" t="s">
        <v>39</v>
      </c>
      <c r="B28" s="30">
        <v>125</v>
      </c>
      <c r="C28" s="29">
        <v>413</v>
      </c>
      <c r="D28" s="122">
        <f t="shared" si="0"/>
        <v>3.304</v>
      </c>
    </row>
    <row r="29" spans="1:4" ht="12.75">
      <c r="A29" s="89" t="s">
        <v>72</v>
      </c>
      <c r="B29" s="31">
        <v>287</v>
      </c>
      <c r="C29" s="31">
        <v>121.3</v>
      </c>
      <c r="D29" s="122">
        <f t="shared" si="0"/>
        <v>0.4226480836236934</v>
      </c>
    </row>
    <row r="30" spans="1:4" ht="12.75">
      <c r="A30" s="90" t="s">
        <v>20</v>
      </c>
      <c r="B30" s="30">
        <v>275</v>
      </c>
      <c r="C30" s="29">
        <v>15.6</v>
      </c>
      <c r="D30" s="122">
        <f t="shared" si="0"/>
        <v>0.05672727272727272</v>
      </c>
    </row>
    <row r="31" spans="1:4" ht="12.75">
      <c r="A31" s="89" t="s">
        <v>13</v>
      </c>
      <c r="B31" s="26">
        <v>300</v>
      </c>
      <c r="C31" s="28">
        <v>317</v>
      </c>
      <c r="D31" s="122">
        <f t="shared" si="0"/>
        <v>1.0566666666666666</v>
      </c>
    </row>
    <row r="32" spans="1:4" ht="12.75">
      <c r="A32" s="89" t="s">
        <v>4</v>
      </c>
      <c r="B32" s="26">
        <v>12.5</v>
      </c>
      <c r="C32" s="28">
        <v>38.3</v>
      </c>
      <c r="D32" s="122">
        <f t="shared" si="0"/>
        <v>3.0639999999999996</v>
      </c>
    </row>
    <row r="33" spans="1:4" ht="12.75">
      <c r="A33" s="89" t="s">
        <v>5</v>
      </c>
      <c r="B33" s="26">
        <v>445</v>
      </c>
      <c r="C33" s="28">
        <v>250.5</v>
      </c>
      <c r="D33" s="122">
        <f t="shared" si="0"/>
        <v>0.5629213483146067</v>
      </c>
    </row>
    <row r="34" spans="1:4" ht="12.75">
      <c r="A34" s="89" t="s">
        <v>61</v>
      </c>
      <c r="B34" s="26">
        <v>272</v>
      </c>
      <c r="C34" s="26">
        <v>3.8</v>
      </c>
      <c r="D34" s="123">
        <f t="shared" si="0"/>
        <v>0.013970588235294117</v>
      </c>
    </row>
    <row r="35" spans="1:4" ht="12.75">
      <c r="A35" s="96" t="s">
        <v>12</v>
      </c>
      <c r="B35" s="29">
        <f>SUM(B17:B34)</f>
        <v>70154</v>
      </c>
      <c r="C35" s="29">
        <f>SUM(C17:C34)</f>
        <v>41015.400000000016</v>
      </c>
      <c r="D35" s="122">
        <f t="shared" si="0"/>
        <v>0.5846480599823248</v>
      </c>
    </row>
    <row r="36" spans="1:4" ht="15.75" customHeight="1">
      <c r="A36" s="99" t="s">
        <v>10</v>
      </c>
      <c r="B36" s="26"/>
      <c r="C36" s="26"/>
      <c r="D36" s="122"/>
    </row>
    <row r="37" spans="1:4" ht="12.75">
      <c r="A37" s="89" t="s">
        <v>29</v>
      </c>
      <c r="B37" s="26">
        <v>16</v>
      </c>
      <c r="C37" s="28">
        <v>10.8</v>
      </c>
      <c r="D37" s="123"/>
    </row>
    <row r="38" spans="1:4" ht="12.75">
      <c r="A38" s="82" t="s">
        <v>33</v>
      </c>
      <c r="B38" s="22"/>
      <c r="C38" s="22"/>
      <c r="D38" s="66"/>
    </row>
    <row r="39" spans="1:4" ht="12.75">
      <c r="A39" s="90" t="s">
        <v>34</v>
      </c>
      <c r="B39" s="23">
        <v>8000</v>
      </c>
      <c r="C39" s="33">
        <v>8994.5</v>
      </c>
      <c r="D39" s="124">
        <f>C39/B39/100%</f>
        <v>1.1243125</v>
      </c>
    </row>
    <row r="40" spans="1:4" ht="12.75">
      <c r="A40" s="89" t="s">
        <v>28</v>
      </c>
      <c r="B40" s="26">
        <v>125</v>
      </c>
      <c r="C40" s="26">
        <v>68.3</v>
      </c>
      <c r="D40" s="122"/>
    </row>
    <row r="41" spans="1:4" ht="12.75">
      <c r="A41" s="82" t="s">
        <v>22</v>
      </c>
      <c r="B41" s="33">
        <v>9925</v>
      </c>
      <c r="C41" s="33">
        <v>6974.7</v>
      </c>
      <c r="D41" s="122">
        <f>C41/B41/100%</f>
        <v>0.7027405541561713</v>
      </c>
    </row>
    <row r="42" spans="1:20" s="7" customFormat="1" ht="12.75">
      <c r="A42" s="89" t="s">
        <v>6</v>
      </c>
      <c r="B42" s="26">
        <v>10901</v>
      </c>
      <c r="C42" s="26">
        <v>10967.2</v>
      </c>
      <c r="D42" s="122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89" t="s">
        <v>73</v>
      </c>
      <c r="B43" s="30">
        <v>75</v>
      </c>
      <c r="C43" s="26"/>
      <c r="D43" s="122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89" t="s">
        <v>66</v>
      </c>
      <c r="B44" s="30"/>
      <c r="C44" s="26"/>
      <c r="D44" s="12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89" t="s">
        <v>74</v>
      </c>
      <c r="B45" s="30">
        <v>37.5</v>
      </c>
      <c r="C45" s="26">
        <v>47.6</v>
      </c>
      <c r="D45" s="122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89" t="s">
        <v>30</v>
      </c>
      <c r="B46" s="30">
        <v>175</v>
      </c>
      <c r="C46" s="26">
        <v>126.9</v>
      </c>
      <c r="D46" s="122">
        <f>C46/B46/100%</f>
        <v>0.7251428571428572</v>
      </c>
    </row>
    <row r="47" spans="1:4" s="8" customFormat="1" ht="12.75">
      <c r="A47" s="89" t="s">
        <v>21</v>
      </c>
      <c r="B47" s="26">
        <v>1000</v>
      </c>
      <c r="C47" s="28">
        <v>956.9</v>
      </c>
      <c r="D47" s="122">
        <f>C47/B47/100%</f>
        <v>0.9569</v>
      </c>
    </row>
    <row r="48" spans="1:4" ht="12.75">
      <c r="A48" s="90" t="s">
        <v>7</v>
      </c>
      <c r="B48" s="26">
        <v>250</v>
      </c>
      <c r="C48" s="26">
        <v>7.3</v>
      </c>
      <c r="D48" s="122">
        <f>C48/B48/100%</f>
        <v>0.0292</v>
      </c>
    </row>
    <row r="49" spans="1:4" ht="13.5" thickBot="1">
      <c r="A49" s="82" t="s">
        <v>8</v>
      </c>
      <c r="B49" s="69">
        <f>SUM(B37:B48)</f>
        <v>30504.5</v>
      </c>
      <c r="C49" s="69">
        <f>SUM(C37:C48)</f>
        <v>28154.2</v>
      </c>
      <c r="D49" s="125">
        <f>C49/B49/100%</f>
        <v>0.9229523512924322</v>
      </c>
    </row>
    <row r="50" spans="1:4" ht="13.5" thickBot="1">
      <c r="A50" s="126" t="s">
        <v>76</v>
      </c>
      <c r="B50" s="128"/>
      <c r="C50" s="29">
        <v>3312.9</v>
      </c>
      <c r="D50" s="127"/>
    </row>
    <row r="51" spans="1:4" ht="12.75">
      <c r="A51" s="47"/>
      <c r="B51" s="36"/>
      <c r="C51" s="36"/>
      <c r="D51" s="108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0">
        <f>C52/B52/100%</f>
        <v>0.7200832517869828</v>
      </c>
    </row>
    <row r="53" spans="1:4" ht="12.75">
      <c r="A53" s="82"/>
      <c r="B53" s="82"/>
      <c r="C53" s="82"/>
      <c r="D53" s="91"/>
    </row>
    <row r="54" spans="1:4" ht="12.75">
      <c r="A54" s="100" t="s">
        <v>38</v>
      </c>
      <c r="B54" s="83">
        <v>35645</v>
      </c>
      <c r="C54" s="83">
        <v>30840</v>
      </c>
      <c r="D54" s="95">
        <f>C54/B54/100%</f>
        <v>0.8651984850610184</v>
      </c>
    </row>
    <row r="55" spans="1:4" ht="12.75">
      <c r="A55" s="82"/>
      <c r="B55" s="96"/>
      <c r="C55" s="96"/>
      <c r="D55" s="104"/>
    </row>
    <row r="56" spans="1:4" ht="13.5" thickBot="1">
      <c r="A56" s="96" t="s">
        <v>67</v>
      </c>
      <c r="B56" s="84">
        <v>80</v>
      </c>
      <c r="C56" s="86"/>
      <c r="D56" s="94">
        <f>C56/B56/100%</f>
        <v>0</v>
      </c>
    </row>
    <row r="57" spans="1:4" ht="12.75">
      <c r="A57" s="47"/>
      <c r="B57" s="47"/>
      <c r="C57" s="37"/>
      <c r="D57" s="97"/>
    </row>
    <row r="58" spans="1:4" ht="13.5" thickBot="1">
      <c r="A58" s="88" t="s">
        <v>9</v>
      </c>
      <c r="B58" s="86">
        <f>SUM(B52:B56)</f>
        <v>136383.5</v>
      </c>
      <c r="C58" s="38">
        <f>SUM(C52:C56)</f>
        <v>103322.50000000001</v>
      </c>
      <c r="D58" s="94">
        <f>C58/B58/100%</f>
        <v>0.7575879780178688</v>
      </c>
    </row>
    <row r="59" spans="1:4" ht="12.75">
      <c r="A59" s="90" t="s">
        <v>60</v>
      </c>
      <c r="B59" s="84">
        <v>1178</v>
      </c>
      <c r="C59" s="112">
        <v>902</v>
      </c>
      <c r="D59" s="91">
        <f>C59/B59/100%</f>
        <v>0.765704584040747</v>
      </c>
    </row>
    <row r="60" spans="1:4" ht="13.5" thickBot="1">
      <c r="A60" s="105" t="s">
        <v>57</v>
      </c>
      <c r="B60" s="74">
        <v>346</v>
      </c>
      <c r="C60" s="113">
        <v>202</v>
      </c>
      <c r="D60" s="103">
        <f>C60/B60/100%</f>
        <v>0.5838150289017341</v>
      </c>
    </row>
    <row r="61" spans="1:4" ht="13.5" thickBot="1">
      <c r="A61" s="109" t="s">
        <v>51</v>
      </c>
      <c r="B61" s="102">
        <f>SUM(B58:B60)</f>
        <v>137907.5</v>
      </c>
      <c r="C61" s="73">
        <f>SUM(C58:C60)</f>
        <v>104426.50000000001</v>
      </c>
      <c r="D61" s="92">
        <f>C61/B61/100%</f>
        <v>0.7572213258887299</v>
      </c>
    </row>
    <row r="62" spans="1:4" ht="12.75">
      <c r="A62" s="101"/>
      <c r="B62" s="11"/>
      <c r="C62" s="11"/>
      <c r="D62" s="106"/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68" ht="12.75">
      <c r="A68" t="s">
        <v>59</v>
      </c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0"/>
      <c r="B9" s="18" t="s">
        <v>14</v>
      </c>
      <c r="C9" s="53" t="s">
        <v>43</v>
      </c>
      <c r="D9" s="18" t="s">
        <v>43</v>
      </c>
    </row>
    <row r="10" spans="1:4" ht="12.75">
      <c r="A10" s="51" t="s">
        <v>11</v>
      </c>
      <c r="B10" s="19" t="s">
        <v>15</v>
      </c>
      <c r="C10" s="54" t="s">
        <v>44</v>
      </c>
      <c r="D10" s="20" t="s">
        <v>15</v>
      </c>
    </row>
    <row r="11" spans="1:4" ht="13.5" thickBot="1">
      <c r="A11" s="49"/>
      <c r="B11" s="41" t="s">
        <v>23</v>
      </c>
      <c r="C11" s="55" t="s">
        <v>45</v>
      </c>
      <c r="D11" s="41" t="s">
        <v>45</v>
      </c>
    </row>
    <row r="12" spans="1:4" ht="12.75">
      <c r="A12" s="52">
        <v>1</v>
      </c>
      <c r="B12" s="43">
        <v>4</v>
      </c>
      <c r="C12" s="56">
        <v>3</v>
      </c>
      <c r="D12" s="16">
        <v>5</v>
      </c>
    </row>
    <row r="13" spans="1:4" ht="15.75" customHeight="1">
      <c r="A13" s="39" t="s">
        <v>0</v>
      </c>
      <c r="B13" s="21"/>
      <c r="C13" s="57"/>
      <c r="D13" s="17"/>
    </row>
    <row r="14" spans="1:4" ht="12.75">
      <c r="A14" s="1" t="s">
        <v>1</v>
      </c>
      <c r="B14" s="58">
        <v>42306</v>
      </c>
      <c r="C14" s="58">
        <v>36076</v>
      </c>
      <c r="D14" s="34">
        <v>45427</v>
      </c>
    </row>
    <row r="15" spans="1:4" ht="12.75">
      <c r="A15" s="2" t="s">
        <v>31</v>
      </c>
      <c r="B15" s="93" t="s">
        <v>52</v>
      </c>
      <c r="C15" s="59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0">
        <v>0.5</v>
      </c>
      <c r="C17" s="71">
        <v>0.39</v>
      </c>
      <c r="D17" s="71">
        <v>0.39</v>
      </c>
    </row>
    <row r="18" spans="1:4" ht="12.75">
      <c r="A18" s="5" t="s">
        <v>24</v>
      </c>
      <c r="B18" s="26">
        <v>120</v>
      </c>
      <c r="C18" s="60">
        <v>97</v>
      </c>
      <c r="D18" s="26">
        <v>97</v>
      </c>
    </row>
    <row r="19" spans="1:7" ht="12.75">
      <c r="A19" s="3" t="s">
        <v>19</v>
      </c>
      <c r="B19" s="26">
        <v>36000</v>
      </c>
      <c r="C19" s="60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1">
        <v>406</v>
      </c>
      <c r="D20" s="27">
        <v>406</v>
      </c>
    </row>
    <row r="21" spans="1:4" ht="12.75">
      <c r="A21" s="3" t="s">
        <v>16</v>
      </c>
      <c r="B21" s="28"/>
      <c r="C21" s="62"/>
      <c r="D21" s="28"/>
    </row>
    <row r="22" spans="1:4" ht="12.75">
      <c r="A22" s="4" t="s">
        <v>17</v>
      </c>
      <c r="B22" s="29">
        <v>444</v>
      </c>
      <c r="C22" s="63">
        <v>376</v>
      </c>
      <c r="D22" s="29">
        <v>376</v>
      </c>
    </row>
    <row r="23" spans="1:4" ht="12.75">
      <c r="A23" s="5" t="s">
        <v>18</v>
      </c>
      <c r="B23" s="30">
        <v>1536</v>
      </c>
      <c r="C23" s="64">
        <v>1023</v>
      </c>
      <c r="D23" s="30">
        <v>1023</v>
      </c>
    </row>
    <row r="24" spans="1:4" ht="12.75">
      <c r="A24" s="5" t="s">
        <v>26</v>
      </c>
      <c r="B24" s="29">
        <v>5115</v>
      </c>
      <c r="C24" s="60">
        <v>4611</v>
      </c>
      <c r="D24" s="26">
        <v>4611</v>
      </c>
    </row>
    <row r="25" spans="1:4" ht="12.75">
      <c r="A25" s="6" t="s">
        <v>2</v>
      </c>
      <c r="B25" s="26">
        <v>869</v>
      </c>
      <c r="C25" s="60">
        <v>3076</v>
      </c>
      <c r="D25" s="26">
        <v>3076</v>
      </c>
    </row>
    <row r="26" spans="1:4" ht="12.75">
      <c r="A26" s="6" t="s">
        <v>3</v>
      </c>
      <c r="B26" s="26">
        <v>10000</v>
      </c>
      <c r="C26" s="60">
        <v>17320</v>
      </c>
      <c r="D26" s="26">
        <v>17320</v>
      </c>
    </row>
    <row r="27" spans="1:4" ht="12.75">
      <c r="A27" s="3" t="s">
        <v>39</v>
      </c>
      <c r="B27" s="30">
        <v>500</v>
      </c>
      <c r="C27" s="64">
        <v>740</v>
      </c>
      <c r="D27" s="30">
        <v>740</v>
      </c>
    </row>
    <row r="28" spans="1:4" ht="12.75">
      <c r="A28" s="6" t="s">
        <v>54</v>
      </c>
      <c r="B28" s="31">
        <v>1500</v>
      </c>
      <c r="C28" s="65">
        <v>1104</v>
      </c>
      <c r="D28" s="31">
        <v>1104</v>
      </c>
    </row>
    <row r="29" spans="1:4" ht="12.75">
      <c r="A29" s="5" t="s">
        <v>20</v>
      </c>
      <c r="B29" s="30">
        <v>550</v>
      </c>
      <c r="C29" s="64">
        <v>1788</v>
      </c>
      <c r="D29" s="30">
        <v>1788</v>
      </c>
    </row>
    <row r="30" spans="1:4" ht="12.75">
      <c r="A30" s="6" t="s">
        <v>13</v>
      </c>
      <c r="B30" s="26">
        <v>1070</v>
      </c>
      <c r="C30" s="60">
        <v>1117</v>
      </c>
      <c r="D30" s="26">
        <v>1117</v>
      </c>
    </row>
    <row r="31" spans="1:4" ht="12.75">
      <c r="A31" s="6" t="s">
        <v>4</v>
      </c>
      <c r="B31" s="26">
        <v>432</v>
      </c>
      <c r="C31" s="60">
        <v>557</v>
      </c>
      <c r="D31" s="26">
        <v>557</v>
      </c>
    </row>
    <row r="32" spans="1:4" ht="12.75">
      <c r="A32" s="6" t="s">
        <v>5</v>
      </c>
      <c r="B32" s="26">
        <v>1000</v>
      </c>
      <c r="C32" s="60">
        <v>2117</v>
      </c>
      <c r="D32" s="26">
        <v>2117</v>
      </c>
    </row>
    <row r="33" spans="1:4" ht="12.75">
      <c r="A33" s="6" t="s">
        <v>46</v>
      </c>
      <c r="B33" s="26">
        <v>500</v>
      </c>
      <c r="C33" s="60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3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0"/>
      <c r="D35" s="26"/>
    </row>
    <row r="36" spans="1:4" ht="12.75">
      <c r="A36" s="6" t="s">
        <v>29</v>
      </c>
      <c r="B36" s="26">
        <v>80</v>
      </c>
      <c r="C36" s="60">
        <v>30</v>
      </c>
      <c r="D36" s="26">
        <v>30</v>
      </c>
    </row>
    <row r="37" spans="1:4" ht="12.75">
      <c r="A37" s="3" t="s">
        <v>33</v>
      </c>
      <c r="B37" s="22"/>
      <c r="C37" s="66"/>
      <c r="D37" s="22"/>
    </row>
    <row r="38" spans="1:4" ht="12.75">
      <c r="A38" s="5" t="s">
        <v>34</v>
      </c>
      <c r="B38" s="23">
        <v>13750</v>
      </c>
      <c r="C38" s="67">
        <v>12420</v>
      </c>
      <c r="D38" s="23">
        <v>12930</v>
      </c>
    </row>
    <row r="39" spans="1:4" ht="12.75">
      <c r="A39" s="3" t="s">
        <v>35</v>
      </c>
      <c r="B39" s="33"/>
      <c r="C39" s="68"/>
      <c r="D39" s="33"/>
    </row>
    <row r="40" spans="1:4" ht="12.75">
      <c r="A40" s="5" t="s">
        <v>36</v>
      </c>
      <c r="B40" s="33">
        <v>200</v>
      </c>
      <c r="C40" s="68"/>
      <c r="D40" s="33"/>
    </row>
    <row r="41" spans="1:4" ht="12.75">
      <c r="A41" s="6" t="s">
        <v>27</v>
      </c>
      <c r="B41" s="26">
        <v>40</v>
      </c>
      <c r="C41" s="60">
        <v>50</v>
      </c>
      <c r="D41" s="26">
        <v>50</v>
      </c>
    </row>
    <row r="42" spans="1:4" ht="12.75">
      <c r="A42" s="6" t="s">
        <v>28</v>
      </c>
      <c r="B42" s="26">
        <v>200</v>
      </c>
      <c r="C42" s="60"/>
      <c r="D42" s="26"/>
    </row>
    <row r="43" spans="1:4" ht="12.75">
      <c r="A43" s="3" t="s">
        <v>22</v>
      </c>
      <c r="B43" s="34">
        <v>23200</v>
      </c>
      <c r="C43" s="68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0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4">
        <v>90</v>
      </c>
      <c r="D45" s="30">
        <v>90</v>
      </c>
    </row>
    <row r="46" spans="1:4" s="8" customFormat="1" ht="12.75">
      <c r="A46" s="6" t="s">
        <v>49</v>
      </c>
      <c r="B46" s="26"/>
      <c r="C46" s="64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4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0">
        <v>2410</v>
      </c>
      <c r="D48" s="26">
        <v>3500</v>
      </c>
    </row>
    <row r="49" spans="1:4" ht="12.75">
      <c r="A49" s="5" t="s">
        <v>7</v>
      </c>
      <c r="B49" s="26">
        <v>350</v>
      </c>
      <c r="C49" s="60">
        <v>300</v>
      </c>
      <c r="D49" s="26">
        <v>1300</v>
      </c>
    </row>
    <row r="50" spans="1:4" ht="13.5" thickBot="1">
      <c r="A50" s="3" t="s">
        <v>8</v>
      </c>
      <c r="B50" s="69">
        <f>SUM(B36:B49)</f>
        <v>45809</v>
      </c>
      <c r="C50" s="63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2"/>
      <c r="C53" s="33"/>
      <c r="D53" s="112"/>
    </row>
    <row r="54" spans="1:4" ht="13.5" thickBot="1">
      <c r="A54" s="151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3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2" t="s">
        <v>50</v>
      </c>
      <c r="B62" s="1"/>
      <c r="C62" s="1"/>
      <c r="D62" s="1"/>
    </row>
    <row r="63" spans="1:4" ht="13.5" thickBot="1">
      <c r="A63" s="85" t="s">
        <v>51</v>
      </c>
      <c r="B63" s="73">
        <f>SUM(B60:B62)</f>
        <v>313797.2</v>
      </c>
      <c r="C63" s="73">
        <f>SUM(C60:C62)</f>
        <v>347044</v>
      </c>
      <c r="D63" s="73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4"/>
      <c r="C3" s="174"/>
      <c r="D3" s="174"/>
    </row>
    <row r="4" spans="2:4" s="8" customFormat="1" ht="12.75">
      <c r="B4" s="174"/>
      <c r="C4" s="174"/>
      <c r="D4" s="174"/>
    </row>
    <row r="5" spans="2:4" s="8" customFormat="1" ht="12.75">
      <c r="B5" s="174"/>
      <c r="C5" s="174"/>
      <c r="D5" s="174"/>
    </row>
    <row r="6" spans="1:4" ht="12.75">
      <c r="A6" s="107"/>
      <c r="B6" s="174"/>
      <c r="C6" s="174"/>
      <c r="D6" s="174"/>
    </row>
    <row r="7" spans="1:4" ht="15">
      <c r="A7" s="14"/>
      <c r="B7" s="174" t="s">
        <v>92</v>
      </c>
      <c r="C7" s="174"/>
      <c r="D7" s="174"/>
    </row>
    <row r="8" spans="1:4" ht="15.75">
      <c r="A8" s="13"/>
      <c r="B8" s="174"/>
      <c r="C8" s="174"/>
      <c r="D8" s="174"/>
    </row>
    <row r="9" spans="1:4" ht="15.75">
      <c r="A9" s="13"/>
      <c r="B9" s="174"/>
      <c r="C9" s="174"/>
      <c r="D9" s="174"/>
    </row>
    <row r="10" spans="1:4" ht="15.75">
      <c r="A10" s="13"/>
      <c r="B10" s="115"/>
      <c r="C10" s="115"/>
      <c r="D10" s="115"/>
    </row>
    <row r="11" spans="1:4" ht="15.75">
      <c r="A11" s="13"/>
      <c r="B11" s="115"/>
      <c r="C11" s="115"/>
      <c r="D11" s="115"/>
    </row>
    <row r="12" spans="1:4" ht="15.75">
      <c r="A12" s="13"/>
      <c r="B12" s="115"/>
      <c r="C12" s="115"/>
      <c r="D12" s="115"/>
    </row>
    <row r="13" spans="1:4" ht="16.5" thickBot="1">
      <c r="A13" s="13"/>
      <c r="B13" s="115"/>
      <c r="C13" s="115"/>
      <c r="D13" s="115"/>
    </row>
    <row r="14" spans="1:4" ht="12.75">
      <c r="A14" s="50"/>
      <c r="B14" s="18" t="s">
        <v>88</v>
      </c>
      <c r="C14" s="18" t="s">
        <v>63</v>
      </c>
      <c r="D14" s="53" t="s">
        <v>55</v>
      </c>
    </row>
    <row r="15" spans="1:4" ht="12.75">
      <c r="A15" s="51" t="s">
        <v>11</v>
      </c>
      <c r="B15" s="116" t="s">
        <v>87</v>
      </c>
      <c r="C15" s="118" t="s">
        <v>64</v>
      </c>
      <c r="D15" s="111" t="s">
        <v>56</v>
      </c>
    </row>
    <row r="16" spans="1:4" ht="13.5" thickBot="1">
      <c r="A16" s="49"/>
      <c r="B16" s="41" t="s">
        <v>71</v>
      </c>
      <c r="C16" s="117">
        <v>38169</v>
      </c>
      <c r="D16" s="55" t="s">
        <v>58</v>
      </c>
    </row>
    <row r="17" spans="1:4" ht="13.5" thickBot="1">
      <c r="A17" s="87">
        <v>1</v>
      </c>
      <c r="B17" s="110">
        <v>2</v>
      </c>
      <c r="C17" s="114">
        <v>3</v>
      </c>
      <c r="D17" s="87">
        <v>4</v>
      </c>
    </row>
    <row r="18" spans="1:4" ht="15.75" customHeight="1">
      <c r="A18" s="146" t="s">
        <v>0</v>
      </c>
      <c r="B18" s="47"/>
      <c r="C18" s="47"/>
      <c r="D18" s="37"/>
    </row>
    <row r="19" spans="1:4" ht="12.75">
      <c r="A19" s="32" t="s">
        <v>68</v>
      </c>
      <c r="B19" s="74">
        <v>15416</v>
      </c>
      <c r="C19" s="81">
        <v>11518.2</v>
      </c>
      <c r="D19" s="91">
        <f aca="true" t="shared" si="0" ref="D19:D36">C19/B19/100%</f>
        <v>0.7471587960560457</v>
      </c>
    </row>
    <row r="20" spans="1:4" ht="12.75">
      <c r="A20" s="32" t="s">
        <v>69</v>
      </c>
      <c r="B20" s="74">
        <v>3384</v>
      </c>
      <c r="C20" s="84">
        <v>3345.5</v>
      </c>
      <c r="D20" s="91">
        <f t="shared" si="0"/>
        <v>0.9886229314420804</v>
      </c>
    </row>
    <row r="21" spans="1:4" ht="12.75">
      <c r="A21" s="32" t="s">
        <v>37</v>
      </c>
      <c r="B21" s="77">
        <v>73600</v>
      </c>
      <c r="C21" s="77">
        <v>65032.3</v>
      </c>
      <c r="D21" s="91">
        <f t="shared" si="0"/>
        <v>0.8835910326086956</v>
      </c>
    </row>
    <row r="22" spans="1:4" ht="12.75">
      <c r="A22" s="42" t="s">
        <v>65</v>
      </c>
      <c r="B22" s="77">
        <v>638</v>
      </c>
      <c r="C22" s="75">
        <v>1298.4</v>
      </c>
      <c r="D22" s="91">
        <f t="shared" si="0"/>
        <v>2.035109717868339</v>
      </c>
    </row>
    <row r="23" spans="1:4" ht="12.75">
      <c r="A23" s="42" t="s">
        <v>24</v>
      </c>
      <c r="B23" s="76">
        <v>30</v>
      </c>
      <c r="C23" s="78">
        <v>34.7</v>
      </c>
      <c r="D23" s="91">
        <f t="shared" si="0"/>
        <v>1.1566666666666667</v>
      </c>
    </row>
    <row r="24" spans="1:4" ht="12.75">
      <c r="A24" s="22" t="s">
        <v>19</v>
      </c>
      <c r="B24" s="76">
        <v>2700</v>
      </c>
      <c r="C24" s="78">
        <v>2362.4</v>
      </c>
      <c r="D24" s="91">
        <f t="shared" si="0"/>
        <v>0.8749629629629629</v>
      </c>
    </row>
    <row r="25" spans="1:4" ht="12.75">
      <c r="A25" s="32" t="s">
        <v>25</v>
      </c>
      <c r="B25" s="77">
        <v>620</v>
      </c>
      <c r="C25" s="77">
        <v>264.4</v>
      </c>
      <c r="D25" s="91">
        <f t="shared" si="0"/>
        <v>0.42645161290322575</v>
      </c>
    </row>
    <row r="26" spans="1:4" ht="12.75">
      <c r="A26" s="32" t="s">
        <v>16</v>
      </c>
      <c r="B26" s="78">
        <v>1700</v>
      </c>
      <c r="C26" s="79">
        <v>2922.3</v>
      </c>
      <c r="D26" s="91">
        <f t="shared" si="0"/>
        <v>1.719</v>
      </c>
    </row>
    <row r="27" spans="1:4" ht="12.75">
      <c r="A27" s="42" t="s">
        <v>26</v>
      </c>
      <c r="B27" s="76">
        <v>5375</v>
      </c>
      <c r="C27" s="78">
        <v>5989.9</v>
      </c>
      <c r="D27" s="91">
        <f t="shared" si="0"/>
        <v>1.1143999999999998</v>
      </c>
    </row>
    <row r="28" spans="1:4" ht="12.75">
      <c r="A28" s="32" t="s">
        <v>2</v>
      </c>
      <c r="B28" s="76">
        <v>1300</v>
      </c>
      <c r="C28" s="78">
        <v>840.9</v>
      </c>
      <c r="D28" s="91">
        <f t="shared" si="0"/>
        <v>0.6468461538461538</v>
      </c>
    </row>
    <row r="29" spans="1:4" ht="12.75">
      <c r="A29" s="22" t="s">
        <v>3</v>
      </c>
      <c r="B29" s="76">
        <v>15700</v>
      </c>
      <c r="C29" s="76">
        <v>7276</v>
      </c>
      <c r="D29" s="91">
        <f t="shared" si="0"/>
        <v>0.46343949044585986</v>
      </c>
    </row>
    <row r="30" spans="1:4" ht="12.75">
      <c r="A30" s="32" t="s">
        <v>39</v>
      </c>
      <c r="B30" s="80">
        <v>250</v>
      </c>
      <c r="C30" s="79">
        <v>525.8</v>
      </c>
      <c r="D30" s="91">
        <f t="shared" si="0"/>
        <v>2.1031999999999997</v>
      </c>
    </row>
    <row r="31" spans="1:4" ht="12.75">
      <c r="A31" s="42" t="s">
        <v>20</v>
      </c>
      <c r="B31" s="80">
        <v>400</v>
      </c>
      <c r="C31" s="76">
        <v>89.9</v>
      </c>
      <c r="D31" s="91">
        <f t="shared" si="0"/>
        <v>0.22475</v>
      </c>
    </row>
    <row r="32" spans="1:4" ht="12.75">
      <c r="A32" s="32" t="s">
        <v>13</v>
      </c>
      <c r="B32" s="76">
        <v>550</v>
      </c>
      <c r="C32" s="78">
        <v>749.9</v>
      </c>
      <c r="D32" s="91">
        <f t="shared" si="0"/>
        <v>1.3634545454545455</v>
      </c>
    </row>
    <row r="33" spans="1:4" ht="12.75">
      <c r="A33" s="32" t="s">
        <v>4</v>
      </c>
      <c r="B33" s="76">
        <v>25</v>
      </c>
      <c r="C33" s="78">
        <v>65.9</v>
      </c>
      <c r="D33" s="91">
        <f t="shared" si="0"/>
        <v>2.636</v>
      </c>
    </row>
    <row r="34" spans="1:4" ht="12.75">
      <c r="A34" s="32" t="s">
        <v>5</v>
      </c>
      <c r="B34" s="76">
        <v>850</v>
      </c>
      <c r="C34" s="78">
        <v>1462.9</v>
      </c>
      <c r="D34" s="91">
        <f t="shared" si="0"/>
        <v>1.721058823529412</v>
      </c>
    </row>
    <row r="35" spans="1:4" ht="12.75">
      <c r="A35" s="32" t="s">
        <v>61</v>
      </c>
      <c r="B35" s="76">
        <v>500</v>
      </c>
      <c r="C35" s="76">
        <v>38.2</v>
      </c>
      <c r="D35" s="149">
        <f t="shared" si="0"/>
        <v>0.07640000000000001</v>
      </c>
    </row>
    <row r="36" spans="1:4" ht="15.75" customHeight="1">
      <c r="A36" s="21" t="s">
        <v>12</v>
      </c>
      <c r="B36" s="79">
        <f>SUM(B19:B35)</f>
        <v>123038</v>
      </c>
      <c r="C36" s="79">
        <f>SUM(C19:C35)</f>
        <v>103817.59999999995</v>
      </c>
      <c r="D36" s="91">
        <f t="shared" si="0"/>
        <v>0.8437848469578499</v>
      </c>
    </row>
    <row r="37" spans="1:4" ht="12.75">
      <c r="A37" s="147" t="s">
        <v>10</v>
      </c>
      <c r="B37" s="76"/>
      <c r="C37" s="76"/>
      <c r="D37" s="91"/>
    </row>
    <row r="38" spans="1:4" ht="12.75">
      <c r="A38" s="32" t="s">
        <v>29</v>
      </c>
      <c r="B38" s="76">
        <v>64</v>
      </c>
      <c r="C38" s="78">
        <v>10.9</v>
      </c>
      <c r="D38" s="150">
        <f>C38/B38/100%</f>
        <v>0.1703125</v>
      </c>
    </row>
    <row r="39" spans="1:4" ht="12.75">
      <c r="A39" s="22" t="s">
        <v>33</v>
      </c>
      <c r="B39" s="82"/>
      <c r="C39" s="82"/>
      <c r="D39" s="22"/>
    </row>
    <row r="40" spans="1:4" ht="12.75">
      <c r="A40" s="42" t="s">
        <v>34</v>
      </c>
      <c r="B40" s="83">
        <v>16000</v>
      </c>
      <c r="C40" s="83">
        <v>21674.2</v>
      </c>
      <c r="D40" s="95">
        <f>C40/B40/100%</f>
        <v>1.3546375</v>
      </c>
    </row>
    <row r="41" spans="1:4" ht="12.75">
      <c r="A41" s="22" t="s">
        <v>22</v>
      </c>
      <c r="B41" s="84">
        <v>19700</v>
      </c>
      <c r="C41" s="84">
        <v>20708.6</v>
      </c>
      <c r="D41" s="91">
        <f>C41/B41/100%</f>
        <v>1.051197969543147</v>
      </c>
    </row>
    <row r="42" spans="1:4" ht="12.75">
      <c r="A42" s="32" t="s">
        <v>6</v>
      </c>
      <c r="B42" s="76">
        <v>18000</v>
      </c>
      <c r="C42" s="76">
        <v>12267.2</v>
      </c>
      <c r="D42" s="91">
        <f>C42/B42/100%</f>
        <v>0.6815111111111112</v>
      </c>
    </row>
    <row r="43" spans="1:4" ht="12.75">
      <c r="A43" s="32" t="s">
        <v>89</v>
      </c>
      <c r="B43" s="80">
        <v>150</v>
      </c>
      <c r="C43" s="76">
        <v>288.3</v>
      </c>
      <c r="D43" s="91">
        <f>C43/B43/100%</f>
        <v>1.9220000000000002</v>
      </c>
    </row>
    <row r="44" spans="1:20" s="7" customFormat="1" ht="12.75">
      <c r="A44" s="32" t="s">
        <v>73</v>
      </c>
      <c r="B44" s="80">
        <v>150</v>
      </c>
      <c r="C44" s="76"/>
      <c r="D44" s="91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0">
        <v>530</v>
      </c>
      <c r="C45" s="76">
        <v>297.6</v>
      </c>
      <c r="D45" s="91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0">
        <v>100</v>
      </c>
      <c r="C46" s="76">
        <v>61.5</v>
      </c>
      <c r="D46" s="91">
        <f>C46/B46/100%</f>
        <v>0.615</v>
      </c>
    </row>
    <row r="47" spans="1:4" s="8" customFormat="1" ht="12.75">
      <c r="A47" s="32" t="s">
        <v>90</v>
      </c>
      <c r="B47" s="80">
        <v>100</v>
      </c>
      <c r="C47" s="76"/>
      <c r="D47" s="91"/>
    </row>
    <row r="48" spans="1:4" s="8" customFormat="1" ht="12.75">
      <c r="A48" s="32" t="s">
        <v>30</v>
      </c>
      <c r="B48" s="80">
        <v>300</v>
      </c>
      <c r="C48" s="76">
        <v>230.6</v>
      </c>
      <c r="D48" s="91">
        <f>C48/B48/100%</f>
        <v>0.7686666666666666</v>
      </c>
    </row>
    <row r="49" spans="1:4" ht="12.75">
      <c r="A49" s="32" t="s">
        <v>21</v>
      </c>
      <c r="B49" s="76">
        <v>2000</v>
      </c>
      <c r="C49" s="78">
        <v>1788.4</v>
      </c>
      <c r="D49" s="91">
        <f>C49/B49/100%</f>
        <v>0.8942</v>
      </c>
    </row>
    <row r="50" spans="1:4" ht="12.75">
      <c r="A50" s="42" t="s">
        <v>7</v>
      </c>
      <c r="B50" s="76">
        <v>400</v>
      </c>
      <c r="C50" s="76">
        <v>11.2</v>
      </c>
      <c r="D50" s="91">
        <f>C50/B50/100%</f>
        <v>0.027999999999999997</v>
      </c>
    </row>
    <row r="51" spans="1:4" ht="13.5" thickBot="1">
      <c r="A51" s="148" t="s">
        <v>8</v>
      </c>
      <c r="B51" s="119">
        <f>SUM(B38:B50)</f>
        <v>57494</v>
      </c>
      <c r="C51" s="119">
        <f>SUM(C38:C50)</f>
        <v>57338.49999999999</v>
      </c>
      <c r="D51" s="103">
        <f>C51/B51/100%</f>
        <v>0.997295369951647</v>
      </c>
    </row>
    <row r="52" spans="1:4" ht="12.75">
      <c r="A52" s="47"/>
      <c r="B52" s="36"/>
      <c r="C52" s="36"/>
      <c r="D52" s="97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4">
        <f>C53/B53/100%</f>
        <v>0.892673321073272</v>
      </c>
    </row>
    <row r="54" spans="1:4" ht="12.75">
      <c r="A54" s="82"/>
      <c r="B54" s="82"/>
      <c r="C54" s="82"/>
      <c r="D54" s="104"/>
    </row>
    <row r="55" spans="1:4" ht="12.75">
      <c r="A55" s="100" t="s">
        <v>38</v>
      </c>
      <c r="B55" s="83">
        <v>65339</v>
      </c>
      <c r="C55" s="83">
        <v>76153.3</v>
      </c>
      <c r="D55" s="95">
        <f>C55/B55/100%</f>
        <v>1.1655106444849173</v>
      </c>
    </row>
    <row r="56" spans="1:4" ht="12.75">
      <c r="A56" s="82"/>
      <c r="B56" s="96"/>
      <c r="C56" s="96"/>
      <c r="D56" s="104"/>
    </row>
    <row r="57" spans="1:4" ht="13.5" thickBot="1">
      <c r="A57" s="96" t="s">
        <v>67</v>
      </c>
      <c r="B57" s="84">
        <v>190</v>
      </c>
      <c r="C57" s="86">
        <v>1510</v>
      </c>
      <c r="D57" s="95">
        <f>C57/B57/100%</f>
        <v>7.947368421052632</v>
      </c>
    </row>
    <row r="58" spans="1:4" ht="12.75">
      <c r="A58" s="47"/>
      <c r="B58" s="47"/>
      <c r="C58" s="37"/>
      <c r="D58" s="97"/>
    </row>
    <row r="59" spans="1:4" ht="13.5" thickBot="1">
      <c r="A59" s="88" t="s">
        <v>9</v>
      </c>
      <c r="B59" s="86">
        <f>SUM(B53:B57)</f>
        <v>246061</v>
      </c>
      <c r="C59" s="38">
        <f>SUM(C53:C57)</f>
        <v>238819.39999999997</v>
      </c>
      <c r="D59" s="94">
        <f>C59/B59/100%</f>
        <v>0.9705698993339049</v>
      </c>
    </row>
    <row r="60" spans="1:4" ht="12.75">
      <c r="A60" s="90" t="s">
        <v>41</v>
      </c>
      <c r="B60" s="84">
        <v>2356</v>
      </c>
      <c r="C60" s="112">
        <v>3907</v>
      </c>
      <c r="D60" s="104">
        <f>C60/B60/100%</f>
        <v>1.6583191850594228</v>
      </c>
    </row>
    <row r="61" spans="1:4" ht="13.5" thickBot="1">
      <c r="A61" s="105" t="s">
        <v>57</v>
      </c>
      <c r="B61" s="74">
        <v>692</v>
      </c>
      <c r="C61" s="113">
        <v>415</v>
      </c>
      <c r="D61" s="103">
        <f>C61/B61/100%</f>
        <v>0.5997109826589595</v>
      </c>
    </row>
    <row r="62" spans="1:4" ht="13.5" thickBot="1">
      <c r="A62" s="109" t="s">
        <v>51</v>
      </c>
      <c r="B62" s="102">
        <f>SUM(B59:B61)</f>
        <v>249109</v>
      </c>
      <c r="C62" s="73">
        <f>SUM(C59:C61)</f>
        <v>243141.39999999997</v>
      </c>
      <c r="D62" s="92">
        <f>C62/B62/100%</f>
        <v>0.976044221605803</v>
      </c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PageLayoutView="0" workbookViewId="0" topLeftCell="A1">
      <selection activeCell="P28" sqref="P28"/>
    </sheetView>
  </sheetViews>
  <sheetFormatPr defaultColWidth="9.00390625" defaultRowHeight="12.75"/>
  <cols>
    <col min="1" max="1" width="68.00390625" style="0" customWidth="1"/>
    <col min="2" max="2" width="13.375" style="0" customWidth="1"/>
    <col min="3" max="3" width="13.00390625" style="0" customWidth="1"/>
    <col min="4" max="4" width="11.125" style="154" customWidth="1"/>
    <col min="5" max="5" width="11.75390625" style="0" hidden="1" customWidth="1"/>
    <col min="6" max="6" width="6.75390625" style="0" hidden="1" customWidth="1"/>
    <col min="7" max="7" width="8.75390625" style="0" hidden="1" customWidth="1"/>
    <col min="8" max="8" width="7.875" style="0" hidden="1" customWidth="1"/>
    <col min="9" max="9" width="13.75390625" style="0" customWidth="1"/>
    <col min="10" max="10" width="13.875" style="0" customWidth="1"/>
    <col min="11" max="11" width="11.25390625" style="0" customWidth="1"/>
    <col min="12" max="12" width="10.625" style="0" customWidth="1"/>
    <col min="13" max="13" width="10.375" style="0" customWidth="1"/>
  </cols>
  <sheetData>
    <row r="1" ht="0.75" customHeight="1">
      <c r="D1" s="115"/>
    </row>
    <row r="2" spans="1:11" ht="35.25" customHeight="1">
      <c r="A2" s="186" t="s">
        <v>133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3" ht="12.75" customHeight="1">
      <c r="A3" s="177" t="s">
        <v>99</v>
      </c>
      <c r="B3" s="177" t="s">
        <v>116</v>
      </c>
      <c r="C3" s="179" t="s">
        <v>123</v>
      </c>
      <c r="D3" s="178" t="s">
        <v>118</v>
      </c>
      <c r="E3" s="173" t="s">
        <v>98</v>
      </c>
      <c r="F3" s="173"/>
      <c r="G3" s="173"/>
      <c r="H3" s="173"/>
      <c r="I3" s="177" t="s">
        <v>117</v>
      </c>
      <c r="J3" s="177" t="s">
        <v>124</v>
      </c>
      <c r="K3" s="178" t="s">
        <v>119</v>
      </c>
      <c r="L3" s="178" t="s">
        <v>120</v>
      </c>
      <c r="M3" s="182" t="s">
        <v>122</v>
      </c>
    </row>
    <row r="4" spans="1:13" ht="12.75">
      <c r="A4" s="178"/>
      <c r="B4" s="177"/>
      <c r="C4" s="180"/>
      <c r="D4" s="185"/>
      <c r="E4" s="173"/>
      <c r="F4" s="173"/>
      <c r="G4" s="173"/>
      <c r="H4" s="173"/>
      <c r="I4" s="177"/>
      <c r="J4" s="177"/>
      <c r="K4" s="185"/>
      <c r="L4" s="178"/>
      <c r="M4" s="183"/>
    </row>
    <row r="5" spans="1:13" ht="23.25" customHeight="1">
      <c r="A5" s="178"/>
      <c r="B5" s="177"/>
      <c r="C5" s="181"/>
      <c r="D5" s="185"/>
      <c r="E5" s="173"/>
      <c r="F5" s="173"/>
      <c r="G5" s="173"/>
      <c r="H5" s="173"/>
      <c r="I5" s="177"/>
      <c r="J5" s="177"/>
      <c r="K5" s="185"/>
      <c r="L5" s="178"/>
      <c r="M5" s="184"/>
    </row>
    <row r="6" spans="1:13" ht="9.75" customHeight="1">
      <c r="A6" s="168">
        <v>1</v>
      </c>
      <c r="B6" s="168">
        <v>5</v>
      </c>
      <c r="C6" s="168">
        <v>6</v>
      </c>
      <c r="D6" s="168">
        <v>7</v>
      </c>
      <c r="I6" s="168">
        <v>6</v>
      </c>
      <c r="J6" s="168">
        <v>6</v>
      </c>
      <c r="K6" s="168">
        <v>7</v>
      </c>
      <c r="L6" s="171"/>
      <c r="M6" s="171"/>
    </row>
    <row r="7" spans="1:13" ht="12.75">
      <c r="A7" s="159" t="s">
        <v>125</v>
      </c>
      <c r="B7" s="157">
        <v>282328</v>
      </c>
      <c r="C7" s="157">
        <v>38772.1</v>
      </c>
      <c r="D7" s="158">
        <f aca="true" t="shared" si="0" ref="D7:D22">C7/B7/100%</f>
        <v>0.13732998498200674</v>
      </c>
      <c r="I7" s="157">
        <v>306176</v>
      </c>
      <c r="J7" s="157">
        <v>40880.9</v>
      </c>
      <c r="K7" s="158">
        <f aca="true" t="shared" si="1" ref="K7:K31">J7/I7/100%</f>
        <v>0.13352091607441471</v>
      </c>
      <c r="L7" s="172">
        <f>J7/C7</f>
        <v>1.054389625529698</v>
      </c>
      <c r="M7" s="167">
        <f aca="true" t="shared" si="2" ref="M7:M37">J7-C7</f>
        <v>2108.800000000003</v>
      </c>
    </row>
    <row r="8" spans="1:13" ht="12.75">
      <c r="A8" s="159" t="s">
        <v>114</v>
      </c>
      <c r="B8" s="157">
        <v>4163</v>
      </c>
      <c r="C8" s="157">
        <v>273.1</v>
      </c>
      <c r="D8" s="158">
        <f t="shared" si="0"/>
        <v>0.06560172952197935</v>
      </c>
      <c r="I8" s="157">
        <v>4395.6</v>
      </c>
      <c r="J8" s="157">
        <v>295.5</v>
      </c>
      <c r="K8" s="158">
        <f t="shared" si="1"/>
        <v>0.06722631722631722</v>
      </c>
      <c r="L8" s="172">
        <f>J8/C8</f>
        <v>1.0820212376418894</v>
      </c>
      <c r="M8" s="167">
        <f t="shared" si="2"/>
        <v>22.399999999999977</v>
      </c>
    </row>
    <row r="9" spans="1:13" ht="30" customHeight="1">
      <c r="A9" s="159" t="s">
        <v>126</v>
      </c>
      <c r="B9" s="157">
        <v>142725</v>
      </c>
      <c r="C9" s="157">
        <v>10346.4</v>
      </c>
      <c r="D9" s="158">
        <f t="shared" si="0"/>
        <v>0.0724918549658434</v>
      </c>
      <c r="I9" s="157">
        <v>166810</v>
      </c>
      <c r="J9" s="157">
        <v>12866.3</v>
      </c>
      <c r="K9" s="158">
        <f t="shared" si="1"/>
        <v>0.07713146693843294</v>
      </c>
      <c r="L9" s="172">
        <f aca="true" t="shared" si="3" ref="L9:L15">J9/C9</f>
        <v>1.2435533132297223</v>
      </c>
      <c r="M9" s="167">
        <f t="shared" si="2"/>
        <v>2519.8999999999996</v>
      </c>
    </row>
    <row r="10" spans="1:13" ht="13.5" customHeight="1">
      <c r="A10" s="159" t="s">
        <v>127</v>
      </c>
      <c r="B10" s="162">
        <v>72406</v>
      </c>
      <c r="C10" s="162">
        <v>17347.3</v>
      </c>
      <c r="D10" s="158">
        <f>C10/B10/100%</f>
        <v>0.23958373615446232</v>
      </c>
      <c r="I10" s="162">
        <v>61569</v>
      </c>
      <c r="J10" s="162">
        <v>16543.5</v>
      </c>
      <c r="K10" s="158">
        <f>J10/I10/100%</f>
        <v>0.2686985333528237</v>
      </c>
      <c r="L10" s="172">
        <f t="shared" si="3"/>
        <v>0.9536642589913128</v>
      </c>
      <c r="M10" s="167">
        <f t="shared" si="2"/>
        <v>-803.7999999999993</v>
      </c>
    </row>
    <row r="11" spans="1:13" ht="17.25" customHeight="1">
      <c r="A11" s="159" t="s">
        <v>109</v>
      </c>
      <c r="B11" s="157">
        <v>8100</v>
      </c>
      <c r="C11" s="157">
        <v>2657.8</v>
      </c>
      <c r="D11" s="158">
        <f t="shared" si="0"/>
        <v>0.3281234567901235</v>
      </c>
      <c r="I11" s="157">
        <v>13233</v>
      </c>
      <c r="J11" s="157">
        <v>2469.8</v>
      </c>
      <c r="K11" s="158">
        <f t="shared" si="1"/>
        <v>0.18663946195118267</v>
      </c>
      <c r="L11" s="172">
        <f t="shared" si="3"/>
        <v>0.9292648054782151</v>
      </c>
      <c r="M11" s="167">
        <f t="shared" si="2"/>
        <v>-188</v>
      </c>
    </row>
    <row r="12" spans="1:13" ht="24.75" customHeight="1">
      <c r="A12" s="159" t="s">
        <v>128</v>
      </c>
      <c r="B12" s="162">
        <v>93525</v>
      </c>
      <c r="C12" s="162">
        <v>3408.1</v>
      </c>
      <c r="D12" s="158">
        <f t="shared" si="0"/>
        <v>0.03644052392408447</v>
      </c>
      <c r="I12" s="162">
        <v>70516</v>
      </c>
      <c r="J12" s="162">
        <v>3540.7</v>
      </c>
      <c r="K12" s="158">
        <f t="shared" si="1"/>
        <v>0.050211299563219694</v>
      </c>
      <c r="L12" s="172">
        <f t="shared" si="3"/>
        <v>1.0389073090578327</v>
      </c>
      <c r="M12" s="167">
        <f t="shared" si="2"/>
        <v>132.5999999999999</v>
      </c>
    </row>
    <row r="13" spans="1:13" ht="18" customHeight="1">
      <c r="A13" s="170" t="s">
        <v>129</v>
      </c>
      <c r="B13" s="162">
        <v>172376</v>
      </c>
      <c r="C13" s="162">
        <v>46738.2</v>
      </c>
      <c r="D13" s="158">
        <f t="shared" si="0"/>
        <v>0.271140994105908</v>
      </c>
      <c r="I13" s="162">
        <v>176922</v>
      </c>
      <c r="J13" s="162">
        <v>45346.2</v>
      </c>
      <c r="K13" s="158">
        <f t="shared" si="1"/>
        <v>0.256306168820158</v>
      </c>
      <c r="L13" s="172">
        <f t="shared" si="3"/>
        <v>0.9702170815307393</v>
      </c>
      <c r="M13" s="167">
        <f t="shared" si="2"/>
        <v>-1392</v>
      </c>
    </row>
    <row r="14" spans="1:13" ht="14.25" customHeight="1">
      <c r="A14" s="170" t="s">
        <v>130</v>
      </c>
      <c r="B14" s="162">
        <v>5450</v>
      </c>
      <c r="C14" s="162">
        <v>270.2</v>
      </c>
      <c r="D14" s="158">
        <f t="shared" si="0"/>
        <v>0.04957798165137615</v>
      </c>
      <c r="I14" s="162">
        <v>5450</v>
      </c>
      <c r="J14" s="162">
        <v>1641.5</v>
      </c>
      <c r="K14" s="158">
        <f t="shared" si="1"/>
        <v>0.30119266055045874</v>
      </c>
      <c r="L14" s="172">
        <f t="shared" si="3"/>
        <v>6.075129533678757</v>
      </c>
      <c r="M14" s="167">
        <f t="shared" si="2"/>
        <v>1371.3</v>
      </c>
    </row>
    <row r="15" spans="1:13" ht="18" customHeight="1">
      <c r="A15" s="169" t="s">
        <v>95</v>
      </c>
      <c r="B15" s="162">
        <v>9883</v>
      </c>
      <c r="C15" s="162">
        <v>1153.7</v>
      </c>
      <c r="D15" s="158">
        <f t="shared" si="0"/>
        <v>0.1167358089648892</v>
      </c>
      <c r="I15" s="162">
        <v>9016</v>
      </c>
      <c r="J15" s="162">
        <v>1951.2</v>
      </c>
      <c r="K15" s="158">
        <f t="shared" si="1"/>
        <v>0.21641526175687667</v>
      </c>
      <c r="L15" s="172">
        <f t="shared" si="3"/>
        <v>1.6912542255352345</v>
      </c>
      <c r="M15" s="167">
        <f t="shared" si="2"/>
        <v>797.5</v>
      </c>
    </row>
    <row r="16" spans="1:13" ht="19.5" customHeight="1">
      <c r="A16" s="160" t="s">
        <v>100</v>
      </c>
      <c r="B16" s="166">
        <f>SUM(B7:B15)</f>
        <v>790956</v>
      </c>
      <c r="C16" s="166">
        <f>SUM(C7:C15)</f>
        <v>120966.9</v>
      </c>
      <c r="D16" s="161">
        <f t="shared" si="0"/>
        <v>0.15293758439154642</v>
      </c>
      <c r="I16" s="166">
        <f>SUM(I7:I15)</f>
        <v>814087.6</v>
      </c>
      <c r="J16" s="166">
        <f>SUM(J7:J15)</f>
        <v>125535.59999999999</v>
      </c>
      <c r="K16" s="161">
        <f t="shared" si="1"/>
        <v>0.15420404388913428</v>
      </c>
      <c r="L16" s="172">
        <f>J16/C16</f>
        <v>1.0377681828665528</v>
      </c>
      <c r="M16" s="167">
        <f t="shared" si="2"/>
        <v>4568.699999999997</v>
      </c>
    </row>
    <row r="17" spans="1:13" ht="36.75" customHeight="1">
      <c r="A17" s="159" t="s">
        <v>131</v>
      </c>
      <c r="B17" s="162">
        <v>306000</v>
      </c>
      <c r="C17" s="162">
        <v>44333.3</v>
      </c>
      <c r="D17" s="163">
        <f t="shared" si="0"/>
        <v>0.14488006535947714</v>
      </c>
      <c r="I17" s="162">
        <v>280571</v>
      </c>
      <c r="J17" s="162">
        <v>18390.6</v>
      </c>
      <c r="K17" s="163">
        <f t="shared" si="1"/>
        <v>0.06554704513296099</v>
      </c>
      <c r="L17" s="172">
        <f>J17/C17</f>
        <v>0.4148258758089291</v>
      </c>
      <c r="M17" s="167">
        <f t="shared" si="2"/>
        <v>-25942.700000000004</v>
      </c>
    </row>
    <row r="18" spans="1:13" ht="15" customHeight="1">
      <c r="A18" s="159" t="s">
        <v>111</v>
      </c>
      <c r="B18" s="162">
        <v>9520</v>
      </c>
      <c r="C18" s="162">
        <v>0</v>
      </c>
      <c r="D18" s="163">
        <f t="shared" si="0"/>
        <v>0</v>
      </c>
      <c r="I18" s="162">
        <v>9996</v>
      </c>
      <c r="J18" s="162">
        <v>330.9</v>
      </c>
      <c r="K18" s="163">
        <f t="shared" si="1"/>
        <v>0.03310324129651861</v>
      </c>
      <c r="L18" s="172"/>
      <c r="M18" s="167">
        <f t="shared" si="2"/>
        <v>330.9</v>
      </c>
    </row>
    <row r="19" spans="1:13" ht="34.5" customHeight="1">
      <c r="A19" s="159" t="s">
        <v>132</v>
      </c>
      <c r="B19" s="162">
        <v>30000</v>
      </c>
      <c r="C19" s="162">
        <v>3869.3</v>
      </c>
      <c r="D19" s="163">
        <f t="shared" si="0"/>
        <v>0.12897666666666668</v>
      </c>
      <c r="I19" s="162">
        <v>30000</v>
      </c>
      <c r="J19" s="162">
        <v>3524.5</v>
      </c>
      <c r="K19" s="163">
        <f t="shared" si="1"/>
        <v>0.11748333333333333</v>
      </c>
      <c r="L19" s="172">
        <f>J19/C19</f>
        <v>0.9108882743648722</v>
      </c>
      <c r="M19" s="167">
        <f t="shared" si="2"/>
        <v>-344.8000000000002</v>
      </c>
    </row>
    <row r="20" spans="1:13" ht="12.75">
      <c r="A20" s="159" t="s">
        <v>112</v>
      </c>
      <c r="B20" s="162">
        <v>167</v>
      </c>
      <c r="C20" s="162">
        <v>0</v>
      </c>
      <c r="D20" s="163">
        <f t="shared" si="0"/>
        <v>0</v>
      </c>
      <c r="I20" s="162">
        <v>1050</v>
      </c>
      <c r="J20" s="162">
        <v>0</v>
      </c>
      <c r="K20" s="163">
        <f t="shared" si="1"/>
        <v>0</v>
      </c>
      <c r="L20" s="172"/>
      <c r="M20" s="167">
        <f t="shared" si="2"/>
        <v>0</v>
      </c>
    </row>
    <row r="21" spans="1:13" ht="12.75">
      <c r="A21" s="159" t="s">
        <v>115</v>
      </c>
      <c r="B21" s="162">
        <v>35710</v>
      </c>
      <c r="C21" s="162">
        <v>2507.5</v>
      </c>
      <c r="D21" s="163">
        <f t="shared" si="0"/>
        <v>0.07021842621114534</v>
      </c>
      <c r="I21" s="162">
        <v>49390</v>
      </c>
      <c r="J21" s="162">
        <v>17230.1</v>
      </c>
      <c r="K21" s="163">
        <f t="shared" si="1"/>
        <v>0.3488580684349058</v>
      </c>
      <c r="L21" s="172">
        <f>J21/C21</f>
        <v>6.871425722831505</v>
      </c>
      <c r="M21" s="167">
        <f t="shared" si="2"/>
        <v>14722.599999999999</v>
      </c>
    </row>
    <row r="22" spans="1:13" ht="12.75">
      <c r="A22" s="159" t="s">
        <v>96</v>
      </c>
      <c r="B22" s="162">
        <v>1031</v>
      </c>
      <c r="C22" s="162">
        <v>360.9</v>
      </c>
      <c r="D22" s="163">
        <f t="shared" si="0"/>
        <v>0.3500484966052376</v>
      </c>
      <c r="I22" s="162">
        <v>1140</v>
      </c>
      <c r="J22" s="162">
        <v>130.7</v>
      </c>
      <c r="K22" s="163">
        <f t="shared" si="1"/>
        <v>0.11464912280701753</v>
      </c>
      <c r="L22" s="172">
        <f>J22/C22</f>
        <v>0.3621501801052923</v>
      </c>
      <c r="M22" s="167">
        <f t="shared" si="2"/>
        <v>-230.2</v>
      </c>
    </row>
    <row r="23" spans="1:13" ht="14.25" customHeight="1">
      <c r="A23" s="159" t="s">
        <v>108</v>
      </c>
      <c r="B23" s="162">
        <v>113196</v>
      </c>
      <c r="C23" s="162">
        <v>6485.6</v>
      </c>
      <c r="D23" s="158">
        <f aca="true" t="shared" si="4" ref="D23:D31">C23/B23/100%</f>
        <v>0.05729531078836708</v>
      </c>
      <c r="I23" s="162">
        <v>114526.3</v>
      </c>
      <c r="J23" s="162">
        <v>3787.8</v>
      </c>
      <c r="K23" s="158">
        <f t="shared" si="1"/>
        <v>0.03307362588331239</v>
      </c>
      <c r="L23" s="172">
        <f>J23/C23</f>
        <v>0.5840323177500925</v>
      </c>
      <c r="M23" s="167">
        <f t="shared" si="2"/>
        <v>-2697.8</v>
      </c>
    </row>
    <row r="24" spans="1:13" ht="14.25" customHeight="1">
      <c r="A24" s="159" t="s">
        <v>121</v>
      </c>
      <c r="B24" s="162"/>
      <c r="C24" s="162"/>
      <c r="D24" s="158"/>
      <c r="I24" s="162">
        <v>42000</v>
      </c>
      <c r="J24" s="162">
        <v>1848.7</v>
      </c>
      <c r="K24" s="158">
        <f t="shared" si="1"/>
        <v>0.04401666666666667</v>
      </c>
      <c r="L24" s="172"/>
      <c r="M24" s="167"/>
    </row>
    <row r="25" spans="1:13" ht="14.25" customHeight="1">
      <c r="A25" s="159" t="s">
        <v>6</v>
      </c>
      <c r="B25" s="162">
        <v>0</v>
      </c>
      <c r="C25" s="162">
        <v>1987</v>
      </c>
      <c r="D25" s="158"/>
      <c r="I25" s="162">
        <v>0</v>
      </c>
      <c r="J25" s="162"/>
      <c r="K25" s="158"/>
      <c r="L25" s="172"/>
      <c r="M25" s="167">
        <f t="shared" si="2"/>
        <v>-1987</v>
      </c>
    </row>
    <row r="26" spans="1:13" ht="24.75" customHeight="1">
      <c r="A26" s="159" t="s">
        <v>113</v>
      </c>
      <c r="B26" s="162">
        <v>15000</v>
      </c>
      <c r="C26" s="162">
        <v>3834.2</v>
      </c>
      <c r="D26" s="163">
        <f t="shared" si="4"/>
        <v>0.2556133333333333</v>
      </c>
      <c r="I26" s="162">
        <v>7000</v>
      </c>
      <c r="J26" s="162">
        <v>0</v>
      </c>
      <c r="K26" s="163">
        <f t="shared" si="1"/>
        <v>0</v>
      </c>
      <c r="L26" s="172">
        <f>J26/C26</f>
        <v>0</v>
      </c>
      <c r="M26" s="167">
        <f t="shared" si="2"/>
        <v>-3834.2</v>
      </c>
    </row>
    <row r="27" spans="1:13" ht="12.75">
      <c r="A27" s="159" t="s">
        <v>97</v>
      </c>
      <c r="B27" s="162">
        <v>18020</v>
      </c>
      <c r="C27" s="162">
        <v>1440.3</v>
      </c>
      <c r="D27" s="163">
        <f t="shared" si="4"/>
        <v>0.07992785793562708</v>
      </c>
      <c r="I27" s="162">
        <v>15667</v>
      </c>
      <c r="J27" s="162">
        <v>1672.2</v>
      </c>
      <c r="K27" s="163">
        <f t="shared" si="1"/>
        <v>0.10673389927873875</v>
      </c>
      <c r="L27" s="172">
        <f>J27/C27</f>
        <v>1.1610081233076444</v>
      </c>
      <c r="M27" s="167">
        <f t="shared" si="2"/>
        <v>231.9000000000001</v>
      </c>
    </row>
    <row r="28" spans="1:13" ht="12.75">
      <c r="A28" s="159" t="s">
        <v>7</v>
      </c>
      <c r="B28" s="162">
        <v>0</v>
      </c>
      <c r="C28" s="162">
        <v>9.1</v>
      </c>
      <c r="D28" s="163"/>
      <c r="I28" s="162">
        <v>0</v>
      </c>
      <c r="J28" s="162">
        <v>0</v>
      </c>
      <c r="K28" s="163"/>
      <c r="L28" s="172"/>
      <c r="M28" s="167">
        <f t="shared" si="2"/>
        <v>-9.1</v>
      </c>
    </row>
    <row r="29" spans="1:13" ht="12.75">
      <c r="A29" s="160" t="s">
        <v>101</v>
      </c>
      <c r="B29" s="166">
        <f>SUM(B17:B28)</f>
        <v>528644</v>
      </c>
      <c r="C29" s="166">
        <f>SUM(C17:C28)</f>
        <v>64827.200000000004</v>
      </c>
      <c r="D29" s="161">
        <f t="shared" si="4"/>
        <v>0.12262921739393619</v>
      </c>
      <c r="I29" s="166">
        <f>SUM(I17:I28)</f>
        <v>551340.3</v>
      </c>
      <c r="J29" s="166">
        <f>SUM(J17:J28)</f>
        <v>46915.49999999999</v>
      </c>
      <c r="K29" s="161">
        <f t="shared" si="1"/>
        <v>0.08509354386029824</v>
      </c>
      <c r="L29" s="172">
        <f>J29/C29</f>
        <v>0.723700853962534</v>
      </c>
      <c r="M29" s="167">
        <f t="shared" si="2"/>
        <v>-17911.70000000001</v>
      </c>
    </row>
    <row r="30" spans="1:13" ht="12.75">
      <c r="A30" s="160" t="s">
        <v>102</v>
      </c>
      <c r="B30" s="166">
        <f>SUM(B16+B29)</f>
        <v>1319600</v>
      </c>
      <c r="C30" s="166">
        <f>SUM(C16+C29)</f>
        <v>185794.1</v>
      </c>
      <c r="D30" s="161">
        <f t="shared" si="4"/>
        <v>0.1407957714458927</v>
      </c>
      <c r="I30" s="166">
        <f>SUM(I16+I29)</f>
        <v>1365427.9</v>
      </c>
      <c r="J30" s="166">
        <f>SUM(J16+J29)</f>
        <v>172451.09999999998</v>
      </c>
      <c r="K30" s="161">
        <f t="shared" si="1"/>
        <v>0.1262982102533572</v>
      </c>
      <c r="L30" s="172">
        <f>J30/C30</f>
        <v>0.9281839412554003</v>
      </c>
      <c r="M30" s="167">
        <f t="shared" si="2"/>
        <v>-13343.00000000003</v>
      </c>
    </row>
    <row r="31" spans="1:13" ht="12.75">
      <c r="A31" s="160" t="s">
        <v>103</v>
      </c>
      <c r="B31" s="166">
        <f>SUM(B32:B36)</f>
        <v>1079928.5999999999</v>
      </c>
      <c r="C31" s="166">
        <f>SUM(C32:C36)</f>
        <v>148706.90000000002</v>
      </c>
      <c r="D31" s="161">
        <f t="shared" si="4"/>
        <v>0.13770067761887225</v>
      </c>
      <c r="I31" s="166">
        <f>SUM(I32:I36)</f>
        <v>1317528</v>
      </c>
      <c r="J31" s="166">
        <f>SUM(J32:J36)</f>
        <v>169384.5</v>
      </c>
      <c r="K31" s="161">
        <f t="shared" si="1"/>
        <v>0.12856235313405104</v>
      </c>
      <c r="L31" s="172">
        <f>J31/C31</f>
        <v>1.1390493648916087</v>
      </c>
      <c r="M31" s="167">
        <f t="shared" si="2"/>
        <v>20677.599999999977</v>
      </c>
    </row>
    <row r="32" spans="1:13" ht="12.75">
      <c r="A32" s="164" t="s">
        <v>105</v>
      </c>
      <c r="B32" s="162">
        <v>28036.4</v>
      </c>
      <c r="C32" s="162">
        <v>3345.5</v>
      </c>
      <c r="D32" s="158">
        <f>C32/B32/100%</f>
        <v>0.11932701773408853</v>
      </c>
      <c r="I32" s="162">
        <v>172716</v>
      </c>
      <c r="J32" s="162">
        <v>0</v>
      </c>
      <c r="K32" s="158">
        <f>J32/I32/100%</f>
        <v>0</v>
      </c>
      <c r="L32" s="172"/>
      <c r="M32" s="167">
        <f t="shared" si="2"/>
        <v>-3345.5</v>
      </c>
    </row>
    <row r="33" spans="1:13" ht="12.75">
      <c r="A33" s="164" t="s">
        <v>106</v>
      </c>
      <c r="B33" s="162">
        <v>1011473.1</v>
      </c>
      <c r="C33" s="162">
        <v>145362.2</v>
      </c>
      <c r="D33" s="163">
        <f>C33/B33/100%</f>
        <v>0.14371336222386935</v>
      </c>
      <c r="H33" s="8"/>
      <c r="I33" s="162">
        <v>1144812</v>
      </c>
      <c r="J33" s="162">
        <v>169588.9</v>
      </c>
      <c r="K33" s="163">
        <f>J33/I33/100%</f>
        <v>0.14813689933368973</v>
      </c>
      <c r="L33" s="172">
        <f>J33/C33</f>
        <v>1.1666643735441538</v>
      </c>
      <c r="M33" s="167">
        <f t="shared" si="2"/>
        <v>24226.699999999983</v>
      </c>
    </row>
    <row r="34" spans="1:13" ht="12.75">
      <c r="A34" s="164" t="s">
        <v>104</v>
      </c>
      <c r="B34" s="162">
        <v>40419.9</v>
      </c>
      <c r="C34" s="162">
        <v>0</v>
      </c>
      <c r="D34" s="163">
        <f>C34/B34/100%</f>
        <v>0</v>
      </c>
      <c r="H34" s="8"/>
      <c r="I34" s="162">
        <v>0</v>
      </c>
      <c r="J34" s="162">
        <v>0</v>
      </c>
      <c r="K34" s="163"/>
      <c r="L34" s="172"/>
      <c r="M34" s="167">
        <f t="shared" si="2"/>
        <v>0</v>
      </c>
    </row>
    <row r="35" spans="1:13" ht="12.75">
      <c r="A35" s="159" t="s">
        <v>110</v>
      </c>
      <c r="B35" s="162">
        <v>0</v>
      </c>
      <c r="C35" s="162">
        <v>0</v>
      </c>
      <c r="D35" s="163"/>
      <c r="H35" s="8"/>
      <c r="I35" s="162">
        <v>0</v>
      </c>
      <c r="J35" s="162">
        <v>150.6</v>
      </c>
      <c r="K35" s="163"/>
      <c r="L35" s="172"/>
      <c r="M35" s="167">
        <f t="shared" si="2"/>
        <v>150.6</v>
      </c>
    </row>
    <row r="36" spans="1:13" ht="13.5" customHeight="1">
      <c r="A36" s="159" t="s">
        <v>94</v>
      </c>
      <c r="B36" s="162">
        <v>-0.8</v>
      </c>
      <c r="C36" s="162">
        <v>-0.8</v>
      </c>
      <c r="D36" s="163"/>
      <c r="H36" s="8"/>
      <c r="I36" s="162">
        <v>0</v>
      </c>
      <c r="J36" s="162">
        <v>-355</v>
      </c>
      <c r="K36" s="163"/>
      <c r="L36" s="172"/>
      <c r="M36" s="167">
        <f t="shared" si="2"/>
        <v>-354.2</v>
      </c>
    </row>
    <row r="37" spans="1:13" ht="14.25" customHeight="1">
      <c r="A37" s="165" t="s">
        <v>107</v>
      </c>
      <c r="B37" s="166">
        <f>SUM(B31+B30)</f>
        <v>2399528.5999999996</v>
      </c>
      <c r="C37" s="166">
        <f>SUM(C31+C30)</f>
        <v>334501</v>
      </c>
      <c r="D37" s="161">
        <f>C37/B37/100%</f>
        <v>0.13940279769951483</v>
      </c>
      <c r="I37" s="166">
        <f>SUM(I31+I30)</f>
        <v>2682955.9</v>
      </c>
      <c r="J37" s="166">
        <f>SUM(J31+J30)</f>
        <v>341835.6</v>
      </c>
      <c r="K37" s="161">
        <f>J37/I37/100%</f>
        <v>0.12741007036306484</v>
      </c>
      <c r="L37" s="172">
        <f>J37/C37</f>
        <v>1.0219269897548886</v>
      </c>
      <c r="M37" s="167">
        <f t="shared" si="2"/>
        <v>7334.599999999977</v>
      </c>
    </row>
    <row r="38" spans="2:4" ht="12.75">
      <c r="B38" s="155"/>
      <c r="D38" s="153"/>
    </row>
    <row r="39" spans="1:4" ht="12.75">
      <c r="A39" s="101"/>
      <c r="B39" s="101"/>
      <c r="C39" s="101"/>
      <c r="D39" s="153"/>
    </row>
    <row r="40" spans="1:4" ht="12.75">
      <c r="A40" s="101"/>
      <c r="B40" s="101"/>
      <c r="C40" s="101"/>
      <c r="D40" s="153"/>
    </row>
    <row r="41" spans="1:4" ht="12.75">
      <c r="A41" s="101"/>
      <c r="B41" s="101"/>
      <c r="C41" s="101"/>
      <c r="D41" s="153"/>
    </row>
    <row r="42" spans="1:4" ht="12.75">
      <c r="A42" s="101"/>
      <c r="B42" s="101"/>
      <c r="C42" s="101"/>
      <c r="D42" s="153"/>
    </row>
    <row r="43" spans="1:4" ht="12.75">
      <c r="A43" s="101"/>
      <c r="B43" s="101"/>
      <c r="C43" s="101"/>
      <c r="D43" s="153"/>
    </row>
    <row r="44" spans="1:4" ht="12.75">
      <c r="A44" s="101"/>
      <c r="B44" s="101"/>
      <c r="C44" s="101"/>
      <c r="D44" s="153"/>
    </row>
    <row r="45" spans="1:3" ht="12.75">
      <c r="A45" s="101"/>
      <c r="B45" s="101"/>
      <c r="C45" s="101"/>
    </row>
    <row r="46" spans="1:3" ht="12.75">
      <c r="A46" s="101"/>
      <c r="B46" s="101"/>
      <c r="C46" s="101"/>
    </row>
    <row r="47" spans="1:3" ht="12.75">
      <c r="A47" s="101"/>
      <c r="B47" s="101"/>
      <c r="C47" s="101"/>
    </row>
    <row r="48" spans="1:3" ht="12.75">
      <c r="A48" s="101"/>
      <c r="B48" s="101"/>
      <c r="C48" s="101"/>
    </row>
    <row r="49" spans="1:3" ht="12.75">
      <c r="A49" s="101"/>
      <c r="B49" s="101"/>
      <c r="C49" s="101"/>
    </row>
    <row r="50" spans="1:3" ht="12.75">
      <c r="A50" s="101"/>
      <c r="B50" s="101"/>
      <c r="C50" s="101"/>
    </row>
    <row r="51" spans="1:3" ht="12.75">
      <c r="A51" s="101"/>
      <c r="B51" s="101"/>
      <c r="C51" s="101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ht="12.75">
      <c r="D56" s="115"/>
    </row>
    <row r="57" spans="1:4" ht="15.75">
      <c r="A57" s="175"/>
      <c r="B57" s="175"/>
      <c r="C57" s="175"/>
      <c r="D57" s="176"/>
    </row>
    <row r="58" spans="1:4" ht="15.75">
      <c r="A58" s="156"/>
      <c r="B58" s="156"/>
      <c r="C58" s="156"/>
      <c r="D58" s="115"/>
    </row>
    <row r="59" spans="1:4" ht="15.75">
      <c r="A59" s="129"/>
      <c r="B59" s="129"/>
      <c r="C59" s="129"/>
      <c r="D59" s="115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</sheetData>
  <sheetProtection/>
  <mergeCells count="11">
    <mergeCell ref="M3:M5"/>
    <mergeCell ref="K3:K5"/>
    <mergeCell ref="A2:K2"/>
    <mergeCell ref="J3:J5"/>
    <mergeCell ref="D3:D5"/>
    <mergeCell ref="A57:D57"/>
    <mergeCell ref="I3:I5"/>
    <mergeCell ref="A3:A5"/>
    <mergeCell ref="B3:B5"/>
    <mergeCell ref="C3:C5"/>
    <mergeCell ref="L3:L5"/>
  </mergeCells>
  <printOptions/>
  <pageMargins left="0.1968503937007874" right="0.15748031496062992" top="0" bottom="0" header="0.15748031496062992" footer="0.11811023622047245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Кригер О. А.</cp:lastModifiedBy>
  <cp:lastPrinted>2017-02-28T12:58:46Z</cp:lastPrinted>
  <dcterms:created xsi:type="dcterms:W3CDTF">1998-12-22T06:31:00Z</dcterms:created>
  <dcterms:modified xsi:type="dcterms:W3CDTF">2017-04-14T06:13:46Z</dcterms:modified>
  <cp:category/>
  <cp:version/>
  <cp:contentType/>
  <cp:contentStatus/>
</cp:coreProperties>
</file>