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янв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'янв'!$A$1:$K$40</definedName>
  </definedNames>
  <calcPr fullCalcOnLoad="1"/>
</workbook>
</file>

<file path=xl/sharedStrings.xml><?xml version="1.0" encoding="utf-8"?>
<sst xmlns="http://schemas.openxmlformats.org/spreadsheetml/2006/main" count="220" uniqueCount="137">
  <si>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</si>
  <si>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</si>
  <si>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</si>
  <si>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</si>
  <si>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</si>
  <si>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</si>
  <si>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</si>
  <si>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</si>
  <si>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</si>
  <si>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</si>
  <si>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</si>
  <si>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</si>
  <si>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</si>
  <si>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</si>
  <si>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</si>
  <si>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</si>
  <si>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</si>
  <si>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</si>
  <si>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</si>
  <si>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</si>
  <si>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</si>
  <si>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</si>
  <si>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</si>
  <si>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</si>
  <si>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</si>
  <si>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</si>
  <si>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</si>
  <si>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</si>
  <si>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</si>
  <si>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</si>
  <si>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</si>
  <si>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</si>
  <si>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</si>
  <si>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</si>
  <si>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</si>
  <si>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</si>
  <si>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</si>
  <si>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</si>
  <si>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</si>
  <si>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</si>
  <si>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</si>
  <si>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</si>
  <si>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</si>
  <si>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</si>
  <si>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</si>
  <si>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</si>
  <si>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</si>
  <si>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</si>
  <si>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</si>
  <si>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</si>
  <si>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</si>
  <si>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</si>
  <si>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</si>
  <si>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</si>
  <si>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</si>
  <si>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</si>
  <si>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</si>
  <si>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</si>
  <si>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</si>
  <si>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</si>
  <si>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</si>
  <si>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</si>
  <si>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</si>
  <si>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</si>
  <si>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</si>
  <si>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</si>
  <si>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</si>
  <si>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</si>
  <si>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</si>
  <si>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</si>
  <si>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</si>
  <si>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</si>
  <si>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</si>
  <si>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</si>
  <si>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</si>
  <si>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</si>
  <si>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</si>
  <si>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</si>
  <si>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</si>
  <si>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</si>
  <si>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</si>
  <si>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</si>
  <si>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</si>
  <si>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</si>
  <si>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</si>
  <si>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</si>
  <si>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</si>
  <si>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</si>
  <si>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</si>
  <si>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</si>
  <si>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</si>
  <si>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</si>
  <si>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</si>
  <si>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</si>
  <si>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</si>
  <si>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</si>
  <si>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</si>
  <si>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</si>
  <si>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</si>
  <si>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</si>
  <si>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</si>
  <si>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</si>
  <si>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</si>
  <si>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</si>
  <si>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</si>
  <si>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</si>
  <si>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</si>
  <si>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</si>
  <si>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</si>
  <si>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</si>
  <si>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</si>
  <si>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</si>
  <si>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</si>
  <si>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</si>
  <si>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</si>
  <si>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</si>
  <si>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</si>
  <si>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</si>
  <si>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</si>
  <si>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Бюджетные значения 2016 года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</si>
  <si>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</si>
  <si>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</si>
  <si>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r>
      <t>%</t>
    </r>
    <r>
      <rPr>
        <b/>
        <sz val="10"/>
        <rFont val="Arial Cyr"/>
        <family val="2"/>
      </rPr>
      <t xml:space="preserve">   исп.2015 </t>
    </r>
  </si>
  <si>
    <r>
      <t>%</t>
    </r>
    <r>
      <rPr>
        <b/>
        <sz val="10"/>
        <rFont val="Arial Cyr"/>
        <family val="2"/>
      </rPr>
      <t xml:space="preserve">   исп. 2016/2015 </t>
    </r>
  </si>
  <si>
    <t>Откл.2016 
к 2015 
тыс. руб.</t>
  </si>
  <si>
    <t>Единый сельскохозяйственный налог</t>
  </si>
  <si>
    <r>
      <t xml:space="preserve">Налог на доходы физических лиц </t>
    </r>
  </si>
  <si>
    <t>Налог, взимаемый в связи с применением упрощенной системы налогообложения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</si>
  <si>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</si>
  <si>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 </t>
  </si>
  <si>
    <t>Земельный налог с организаций</t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</si>
  <si>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</si>
  <si>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 xml:space="preserve">Доходы от сдачи в аренду имущества, находящегося в оперативном управлении  </t>
  </si>
  <si>
    <t xml:space="preserve"> Исполнено   на 01.03.2015</t>
  </si>
  <si>
    <t>Исполнено на 01.03.2016</t>
  </si>
  <si>
    <t>Сравнительный анализ исполнения доходов бюджета на 01.03.2016 с аналогичным периодом прошлого года</t>
  </si>
  <si>
    <t>Земельный налог с физ.лиц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</si>
</sst>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/>
    </xf>
    <xf numFmtId="183" fontId="0" fillId="0" borderId="46" xfId="0" applyNumberFormat="1" applyBorder="1" applyAlignment="1">
      <alignment/>
    </xf>
    <xf numFmtId="0" fontId="0" fillId="0" borderId="46" xfId="0" applyBorder="1" applyAlignment="1">
      <alignment horizontal="center" vertical="center"/>
    </xf>
    <xf numFmtId="4" fontId="0" fillId="0" borderId="46" xfId="0" applyNumberForma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6"/>
      <c r="C3" s="176"/>
      <c r="D3" s="176"/>
    </row>
    <row r="4" spans="2:4" s="8" customFormat="1" ht="12.75">
      <c r="B4" s="176"/>
      <c r="C4" s="176"/>
      <c r="D4" s="176"/>
    </row>
    <row r="5" spans="2:4" s="8" customFormat="1" ht="12.75">
      <c r="B5" s="176"/>
      <c r="C5" s="176"/>
      <c r="D5" s="176"/>
    </row>
    <row r="6" spans="1:4" ht="12.75">
      <c r="A6" s="107"/>
      <c r="B6" s="176"/>
      <c r="C6" s="176"/>
      <c r="D6" s="176"/>
    </row>
    <row r="7" spans="1:4" ht="15">
      <c r="A7" s="14"/>
      <c r="B7" s="176"/>
      <c r="C7" s="176"/>
      <c r="D7" s="176"/>
    </row>
    <row r="8" spans="1:4" ht="15.75">
      <c r="A8" s="121" t="s">
        <v>75</v>
      </c>
      <c r="B8" s="176"/>
      <c r="C8" s="176"/>
      <c r="D8" s="176"/>
    </row>
    <row r="9" spans="1:4" ht="15.75">
      <c r="A9" s="129" t="s">
        <v>77</v>
      </c>
      <c r="B9" s="176"/>
      <c r="C9" s="176"/>
      <c r="D9" s="176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6"/>
      <c r="C3" s="176"/>
      <c r="D3" s="176"/>
    </row>
    <row r="4" spans="2:4" s="8" customFormat="1" ht="12.75">
      <c r="B4" s="176"/>
      <c r="C4" s="176"/>
      <c r="D4" s="176"/>
    </row>
    <row r="5" spans="2:4" s="8" customFormat="1" ht="12.75">
      <c r="B5" s="176"/>
      <c r="C5" s="176"/>
      <c r="D5" s="176"/>
    </row>
    <row r="6" spans="1:4" ht="12.75">
      <c r="A6" s="107"/>
      <c r="B6" s="176"/>
      <c r="C6" s="176"/>
      <c r="D6" s="176"/>
    </row>
    <row r="7" spans="1:4" ht="15">
      <c r="A7" s="14"/>
      <c r="B7" s="176" t="s">
        <v>92</v>
      </c>
      <c r="C7" s="176"/>
      <c r="D7" s="176"/>
    </row>
    <row r="8" spans="1:4" ht="15.75">
      <c r="A8" s="13"/>
      <c r="B8" s="176"/>
      <c r="C8" s="176"/>
      <c r="D8" s="176"/>
    </row>
    <row r="9" spans="1:4" ht="15.75">
      <c r="A9" s="13"/>
      <c r="B9" s="176"/>
      <c r="C9" s="176"/>
      <c r="D9" s="176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68.00390625" style="0" customWidth="1"/>
    <col min="2" max="2" width="14.25390625" style="0" customWidth="1"/>
    <col min="3" max="3" width="13.625" style="0" customWidth="1"/>
    <col min="4" max="4" width="11.625" style="154" customWidth="1"/>
    <col min="5" max="5" width="11.75390625" style="0" hidden="1" customWidth="1"/>
    <col min="6" max="6" width="6.75390625" style="0" hidden="1" customWidth="1"/>
    <col min="7" max="7" width="14.00390625" style="0" customWidth="1"/>
    <col min="8" max="8" width="12.875" style="0" customWidth="1"/>
    <col min="9" max="10" width="11.125" style="0" customWidth="1"/>
    <col min="11" max="11" width="13.125" style="0" customWidth="1"/>
  </cols>
  <sheetData>
    <row r="1" ht="0.75" customHeight="1">
      <c r="D1" s="115"/>
    </row>
    <row r="2" spans="1:11" ht="35.25" customHeight="1">
      <c r="A2" s="180" t="s">
        <v>135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 customHeight="1">
      <c r="A3" s="179" t="s">
        <v>100</v>
      </c>
      <c r="B3" s="179" t="s">
        <v>112</v>
      </c>
      <c r="C3" s="179" t="s">
        <v>133</v>
      </c>
      <c r="D3" s="177" t="s">
        <v>122</v>
      </c>
      <c r="E3" s="173" t="s">
        <v>98</v>
      </c>
      <c r="F3" s="173"/>
      <c r="G3" s="179" t="s">
        <v>119</v>
      </c>
      <c r="H3" s="179" t="s">
        <v>134</v>
      </c>
      <c r="I3" s="177" t="s">
        <v>121</v>
      </c>
      <c r="J3" s="177" t="s">
        <v>123</v>
      </c>
      <c r="K3" s="181" t="s">
        <v>124</v>
      </c>
    </row>
    <row r="4" spans="1:11" ht="12.75">
      <c r="A4" s="177"/>
      <c r="B4" s="179"/>
      <c r="C4" s="179"/>
      <c r="D4" s="178"/>
      <c r="E4" s="173"/>
      <c r="F4" s="173"/>
      <c r="G4" s="179"/>
      <c r="H4" s="179"/>
      <c r="I4" s="178"/>
      <c r="J4" s="177"/>
      <c r="K4" s="181"/>
    </row>
    <row r="5" spans="1:11" ht="21" customHeight="1">
      <c r="A5" s="177"/>
      <c r="B5" s="179"/>
      <c r="C5" s="179"/>
      <c r="D5" s="178"/>
      <c r="E5" s="173"/>
      <c r="F5" s="173"/>
      <c r="G5" s="179"/>
      <c r="H5" s="179"/>
      <c r="I5" s="178"/>
      <c r="J5" s="177"/>
      <c r="K5" s="181"/>
    </row>
    <row r="6" spans="1:11" ht="9.75" customHeight="1">
      <c r="A6" s="168">
        <v>1</v>
      </c>
      <c r="B6" s="168">
        <v>5</v>
      </c>
      <c r="C6" s="168">
        <v>6</v>
      </c>
      <c r="D6" s="168">
        <v>7</v>
      </c>
      <c r="E6" s="171"/>
      <c r="F6" s="171"/>
      <c r="G6" s="168">
        <v>6</v>
      </c>
      <c r="H6" s="168">
        <v>6</v>
      </c>
      <c r="I6" s="168">
        <v>7</v>
      </c>
      <c r="J6" s="171"/>
      <c r="K6" s="171"/>
    </row>
    <row r="7" spans="1:11" ht="12.75">
      <c r="A7" s="159" t="s">
        <v>126</v>
      </c>
      <c r="B7" s="157">
        <v>267863</v>
      </c>
      <c r="C7" s="157">
        <v>32942.4</v>
      </c>
      <c r="D7" s="158">
        <f aca="true" t="shared" si="0" ref="D7:D24">C7/B7/100%</f>
        <v>0.12298227078767879</v>
      </c>
      <c r="E7" s="171"/>
      <c r="F7" s="171"/>
      <c r="G7" s="157">
        <v>282328</v>
      </c>
      <c r="H7" s="157">
        <v>39290.7</v>
      </c>
      <c r="I7" s="158">
        <f aca="true" t="shared" si="1" ref="I7:I34">H7/G7/100%</f>
        <v>0.1391668555722422</v>
      </c>
      <c r="J7" s="172">
        <f>H7/C7</f>
        <v>1.192709092233717</v>
      </c>
      <c r="K7" s="167">
        <f>H7-C7</f>
        <v>6348.299999999996</v>
      </c>
    </row>
    <row r="8" spans="1:11" ht="12.75">
      <c r="A8" s="159" t="s">
        <v>118</v>
      </c>
      <c r="B8" s="157">
        <v>4524</v>
      </c>
      <c r="C8" s="157">
        <v>391.4</v>
      </c>
      <c r="D8" s="158">
        <f t="shared" si="0"/>
        <v>0.08651635720601238</v>
      </c>
      <c r="E8" s="171"/>
      <c r="F8" s="171"/>
      <c r="G8" s="157">
        <v>4163</v>
      </c>
      <c r="H8" s="157">
        <v>273.2</v>
      </c>
      <c r="I8" s="158">
        <f t="shared" si="1"/>
        <v>0.06562575066058131</v>
      </c>
      <c r="J8" s="172"/>
      <c r="K8" s="167">
        <f>H8-C8</f>
        <v>-118.19999999999999</v>
      </c>
    </row>
    <row r="9" spans="1:11" ht="32.25" customHeight="1">
      <c r="A9" s="159" t="s">
        <v>127</v>
      </c>
      <c r="B9" s="157">
        <v>123000</v>
      </c>
      <c r="C9" s="157">
        <v>8010.8</v>
      </c>
      <c r="D9" s="158">
        <f t="shared" si="0"/>
        <v>0.06512845528455284</v>
      </c>
      <c r="E9" s="171"/>
      <c r="F9" s="171"/>
      <c r="G9" s="157">
        <v>142725</v>
      </c>
      <c r="H9" s="157">
        <v>10479.7</v>
      </c>
      <c r="I9" s="158">
        <f t="shared" si="1"/>
        <v>0.07342581888246628</v>
      </c>
      <c r="J9" s="172">
        <f>H9/C9</f>
        <v>1.3081964348130024</v>
      </c>
      <c r="K9" s="167">
        <f>H9-C9</f>
        <v>2468.9000000000005</v>
      </c>
    </row>
    <row r="10" spans="1:11" ht="24.75" customHeight="1">
      <c r="A10" s="159" t="s">
        <v>128</v>
      </c>
      <c r="B10" s="162">
        <v>95258</v>
      </c>
      <c r="C10" s="162">
        <v>19996.8</v>
      </c>
      <c r="D10" s="158">
        <f>C10/B10/100%</f>
        <v>0.20992252619202587</v>
      </c>
      <c r="E10" s="171"/>
      <c r="F10" s="171"/>
      <c r="G10" s="162">
        <v>72406</v>
      </c>
      <c r="H10" s="162">
        <v>17368.2</v>
      </c>
      <c r="I10" s="158">
        <f>H10/G10/100%</f>
        <v>0.23987238626633153</v>
      </c>
      <c r="J10" s="172">
        <f>H10/C10</f>
        <v>0.8685489678348537</v>
      </c>
      <c r="K10" s="167">
        <f>H10-C10</f>
        <v>-2628.5999999999985</v>
      </c>
    </row>
    <row r="11" spans="1:11" ht="18" customHeight="1">
      <c r="A11" s="159" t="s">
        <v>125</v>
      </c>
      <c r="B11" s="162"/>
      <c r="C11" s="162"/>
      <c r="D11" s="158">
        <v>0</v>
      </c>
      <c r="E11" s="171"/>
      <c r="F11" s="171"/>
      <c r="G11" s="162">
        <v>0</v>
      </c>
      <c r="H11" s="162">
        <v>0.4</v>
      </c>
      <c r="I11" s="158"/>
      <c r="J11" s="172"/>
      <c r="K11" s="167"/>
    </row>
    <row r="12" spans="1:11" ht="17.25" customHeight="1">
      <c r="A12" s="159" t="s">
        <v>110</v>
      </c>
      <c r="B12" s="157">
        <v>3244</v>
      </c>
      <c r="C12" s="157">
        <v>2784.8</v>
      </c>
      <c r="D12" s="158">
        <f t="shared" si="0"/>
        <v>0.8584463625154132</v>
      </c>
      <c r="E12" s="171"/>
      <c r="F12" s="171"/>
      <c r="G12" s="157">
        <v>8100</v>
      </c>
      <c r="H12" s="157">
        <v>2764.4</v>
      </c>
      <c r="I12" s="158">
        <f t="shared" si="1"/>
        <v>0.34128395061728395</v>
      </c>
      <c r="J12" s="172">
        <f>H12/C12</f>
        <v>0.992674518816432</v>
      </c>
      <c r="K12" s="167">
        <f aca="true" t="shared" si="2" ref="K12:K40">H12-C12</f>
        <v>-20.40000000000009</v>
      </c>
    </row>
    <row r="13" spans="1:11" ht="26.25" customHeight="1">
      <c r="A13" s="159" t="s">
        <v>129</v>
      </c>
      <c r="B13" s="162">
        <v>76819.8</v>
      </c>
      <c r="C13" s="162">
        <v>4524</v>
      </c>
      <c r="D13" s="158">
        <f t="shared" si="0"/>
        <v>0.05889106714675123</v>
      </c>
      <c r="E13" s="171"/>
      <c r="F13" s="171"/>
      <c r="G13" s="162">
        <v>93525</v>
      </c>
      <c r="H13" s="162">
        <v>3492.7</v>
      </c>
      <c r="I13" s="158">
        <f t="shared" si="1"/>
        <v>0.037345094894413254</v>
      </c>
      <c r="J13" s="172">
        <f>H13/C13</f>
        <v>0.7720380194518125</v>
      </c>
      <c r="K13" s="167">
        <f t="shared" si="2"/>
        <v>-1031.3000000000002</v>
      </c>
    </row>
    <row r="14" spans="1:11" ht="22.5" customHeight="1">
      <c r="A14" s="170" t="s">
        <v>130</v>
      </c>
      <c r="B14" s="162">
        <v>106074</v>
      </c>
      <c r="C14" s="162">
        <v>48223.4</v>
      </c>
      <c r="D14" s="158">
        <f t="shared" si="0"/>
        <v>0.4546203593717594</v>
      </c>
      <c r="E14" s="171"/>
      <c r="F14" s="171"/>
      <c r="G14" s="162">
        <v>172376</v>
      </c>
      <c r="H14" s="162">
        <v>47270.2</v>
      </c>
      <c r="I14" s="158">
        <f t="shared" si="1"/>
        <v>0.2742272706177194</v>
      </c>
      <c r="J14" s="172">
        <f>H14/C14</f>
        <v>0.9802336624958007</v>
      </c>
      <c r="K14" s="167">
        <f t="shared" si="2"/>
        <v>-953.2000000000044</v>
      </c>
    </row>
    <row r="15" spans="1:11" ht="22.5" customHeight="1">
      <c r="A15" s="170" t="s">
        <v>136</v>
      </c>
      <c r="B15" s="162">
        <v>6645</v>
      </c>
      <c r="C15" s="162">
        <v>1153</v>
      </c>
      <c r="D15" s="158">
        <f t="shared" si="0"/>
        <v>0.17351392024078255</v>
      </c>
      <c r="E15" s="171"/>
      <c r="F15" s="171"/>
      <c r="G15" s="162">
        <v>5450</v>
      </c>
      <c r="H15" s="162">
        <v>270.8</v>
      </c>
      <c r="I15" s="158">
        <f t="shared" si="1"/>
        <v>0.049688073394495415</v>
      </c>
      <c r="J15" s="172">
        <f>H15/C15</f>
        <v>0.23486556808326106</v>
      </c>
      <c r="K15" s="167">
        <f t="shared" si="2"/>
        <v>-882.2</v>
      </c>
    </row>
    <row r="16" spans="1:11" ht="18" customHeight="1">
      <c r="A16" s="169" t="s">
        <v>95</v>
      </c>
      <c r="B16" s="162">
        <v>7815</v>
      </c>
      <c r="C16" s="162">
        <v>892.5</v>
      </c>
      <c r="D16" s="158">
        <f t="shared" si="0"/>
        <v>0.11420345489443379</v>
      </c>
      <c r="E16" s="171"/>
      <c r="F16" s="171"/>
      <c r="G16" s="162">
        <v>9883</v>
      </c>
      <c r="H16" s="162">
        <v>1190.2</v>
      </c>
      <c r="I16" s="158">
        <f t="shared" si="1"/>
        <v>0.12042901952848326</v>
      </c>
      <c r="J16" s="172">
        <f>H16/C16</f>
        <v>1.3335574229691878</v>
      </c>
      <c r="K16" s="167">
        <f t="shared" si="2"/>
        <v>297.70000000000005</v>
      </c>
    </row>
    <row r="17" spans="1:11" ht="29.25" customHeight="1">
      <c r="A17" s="159" t="s">
        <v>99</v>
      </c>
      <c r="B17" s="162">
        <v>0</v>
      </c>
      <c r="C17" s="162">
        <v>2.9</v>
      </c>
      <c r="D17" s="158"/>
      <c r="E17" s="171"/>
      <c r="F17" s="171"/>
      <c r="G17" s="162">
        <v>0</v>
      </c>
      <c r="H17" s="162">
        <v>0</v>
      </c>
      <c r="I17" s="158"/>
      <c r="J17" s="172"/>
      <c r="K17" s="167">
        <f t="shared" si="2"/>
        <v>-2.9</v>
      </c>
    </row>
    <row r="18" spans="1:11" ht="27" customHeight="1">
      <c r="A18" s="160" t="s">
        <v>101</v>
      </c>
      <c r="B18" s="166">
        <f>SUM(B7:B17)</f>
        <v>691242.8</v>
      </c>
      <c r="C18" s="166">
        <f>SUM(C7:C17)</f>
        <v>118922</v>
      </c>
      <c r="D18" s="161">
        <f t="shared" si="0"/>
        <v>0.17204085163708033</v>
      </c>
      <c r="E18" s="171"/>
      <c r="F18" s="171"/>
      <c r="G18" s="166">
        <f>SUM(G7:G17)</f>
        <v>790956</v>
      </c>
      <c r="H18" s="166">
        <f>SUM(H7:H17)</f>
        <v>122400.49999999997</v>
      </c>
      <c r="I18" s="161">
        <f t="shared" si="1"/>
        <v>0.15475007459327697</v>
      </c>
      <c r="J18" s="172">
        <f>H18/C18</f>
        <v>1.0292502648795006</v>
      </c>
      <c r="K18" s="167">
        <f t="shared" si="2"/>
        <v>3478.499999999971</v>
      </c>
    </row>
    <row r="19" spans="1:11" ht="33" customHeight="1">
      <c r="A19" s="159" t="s">
        <v>131</v>
      </c>
      <c r="B19" s="162">
        <v>352738</v>
      </c>
      <c r="C19" s="162">
        <v>15767.4</v>
      </c>
      <c r="D19" s="163">
        <f t="shared" si="0"/>
        <v>0.04470003231860474</v>
      </c>
      <c r="E19" s="171"/>
      <c r="F19" s="171"/>
      <c r="G19" s="162">
        <v>306000</v>
      </c>
      <c r="H19" s="162">
        <v>44492.6</v>
      </c>
      <c r="I19" s="163">
        <f t="shared" si="1"/>
        <v>0.14540065359477125</v>
      </c>
      <c r="J19" s="172">
        <f>H19/C19</f>
        <v>2.821809556426551</v>
      </c>
      <c r="K19" s="167">
        <f t="shared" si="2"/>
        <v>28725.199999999997</v>
      </c>
    </row>
    <row r="20" spans="1:11" ht="15" customHeight="1">
      <c r="A20" s="159" t="s">
        <v>113</v>
      </c>
      <c r="B20" s="162">
        <v>9067</v>
      </c>
      <c r="C20" s="162">
        <v>315</v>
      </c>
      <c r="D20" s="163">
        <f t="shared" si="0"/>
        <v>0.03474136980258079</v>
      </c>
      <c r="E20" s="171"/>
      <c r="F20" s="171"/>
      <c r="G20" s="162">
        <v>9520</v>
      </c>
      <c r="H20" s="162">
        <v>0</v>
      </c>
      <c r="I20" s="163">
        <f t="shared" si="1"/>
        <v>0</v>
      </c>
      <c r="J20" s="172">
        <f>H20/C20</f>
        <v>0</v>
      </c>
      <c r="K20" s="167">
        <f t="shared" si="2"/>
        <v>-315</v>
      </c>
    </row>
    <row r="21" spans="1:11" ht="34.5" customHeight="1">
      <c r="A21" s="159" t="s">
        <v>132</v>
      </c>
      <c r="B21" s="162">
        <v>51592</v>
      </c>
      <c r="C21" s="162">
        <v>10496.8</v>
      </c>
      <c r="D21" s="163">
        <f t="shared" si="0"/>
        <v>0.2034579004496821</v>
      </c>
      <c r="E21" s="171"/>
      <c r="F21" s="171"/>
      <c r="G21" s="162">
        <v>30000</v>
      </c>
      <c r="H21" s="162">
        <v>3924.3</v>
      </c>
      <c r="I21" s="163">
        <f t="shared" si="1"/>
        <v>0.13081</v>
      </c>
      <c r="J21" s="172">
        <f>H21/C21</f>
        <v>0.37385679445164244</v>
      </c>
      <c r="K21" s="167">
        <f t="shared" si="2"/>
        <v>-6572.499999999999</v>
      </c>
    </row>
    <row r="22" spans="1:11" ht="12.75">
      <c r="A22" s="159" t="s">
        <v>114</v>
      </c>
      <c r="B22" s="162">
        <v>3185</v>
      </c>
      <c r="C22" s="162">
        <v>0</v>
      </c>
      <c r="D22" s="163">
        <f t="shared" si="0"/>
        <v>0</v>
      </c>
      <c r="E22" s="171"/>
      <c r="F22" s="171"/>
      <c r="G22" s="162">
        <v>167</v>
      </c>
      <c r="H22" s="162">
        <v>0</v>
      </c>
      <c r="I22" s="163">
        <f t="shared" si="1"/>
        <v>0</v>
      </c>
      <c r="J22" s="172"/>
      <c r="K22" s="167">
        <f t="shared" si="2"/>
        <v>0</v>
      </c>
    </row>
    <row r="23" spans="1:11" ht="12.75">
      <c r="A23" s="159" t="s">
        <v>120</v>
      </c>
      <c r="B23" s="162">
        <v>29224</v>
      </c>
      <c r="C23" s="162">
        <v>7964.1</v>
      </c>
      <c r="D23" s="163">
        <f t="shared" si="0"/>
        <v>0.2725191623323296</v>
      </c>
      <c r="E23" s="171"/>
      <c r="F23" s="171"/>
      <c r="G23" s="162">
        <v>35710</v>
      </c>
      <c r="H23" s="162">
        <v>2507.5</v>
      </c>
      <c r="I23" s="163">
        <f t="shared" si="1"/>
        <v>0.07021842621114534</v>
      </c>
      <c r="J23" s="172">
        <f>H23/C23</f>
        <v>0.31485039113019675</v>
      </c>
      <c r="K23" s="167">
        <f t="shared" si="2"/>
        <v>-5456.6</v>
      </c>
    </row>
    <row r="24" spans="1:11" ht="12.75">
      <c r="A24" s="159" t="s">
        <v>96</v>
      </c>
      <c r="B24" s="162">
        <v>750</v>
      </c>
      <c r="C24" s="162">
        <v>205.1</v>
      </c>
      <c r="D24" s="163">
        <f t="shared" si="0"/>
        <v>0.27346666666666664</v>
      </c>
      <c r="E24" s="171"/>
      <c r="F24" s="171"/>
      <c r="G24" s="162">
        <v>1031</v>
      </c>
      <c r="H24" s="162">
        <v>361.9</v>
      </c>
      <c r="I24" s="163">
        <f t="shared" si="1"/>
        <v>0.3510184287099903</v>
      </c>
      <c r="J24" s="172">
        <f>H24/C24</f>
        <v>1.7645051194539247</v>
      </c>
      <c r="K24" s="167">
        <f t="shared" si="2"/>
        <v>156.79999999999998</v>
      </c>
    </row>
    <row r="25" spans="1:11" ht="12" customHeight="1">
      <c r="A25" s="159" t="s">
        <v>115</v>
      </c>
      <c r="B25" s="162">
        <v>0</v>
      </c>
      <c r="C25" s="162">
        <v>0</v>
      </c>
      <c r="D25" s="163"/>
      <c r="E25" s="171"/>
      <c r="F25" s="171"/>
      <c r="G25" s="162">
        <v>0</v>
      </c>
      <c r="H25" s="162">
        <v>0</v>
      </c>
      <c r="I25" s="163"/>
      <c r="J25" s="172"/>
      <c r="K25" s="167">
        <f t="shared" si="2"/>
        <v>0</v>
      </c>
    </row>
    <row r="26" spans="1:11" ht="14.25" customHeight="1">
      <c r="A26" s="159" t="s">
        <v>109</v>
      </c>
      <c r="B26" s="162">
        <v>155878.3</v>
      </c>
      <c r="C26" s="162">
        <v>60270.2</v>
      </c>
      <c r="D26" s="158">
        <f aca="true" t="shared" si="3" ref="D26:D34">C26/B26/100%</f>
        <v>0.3866490717437899</v>
      </c>
      <c r="E26" s="171"/>
      <c r="F26" s="171"/>
      <c r="G26" s="162">
        <v>113196</v>
      </c>
      <c r="H26" s="162">
        <v>6485.6</v>
      </c>
      <c r="I26" s="158">
        <f t="shared" si="1"/>
        <v>0.05729531078836708</v>
      </c>
      <c r="J26" s="172">
        <f>H26/C26</f>
        <v>0.10760873532857035</v>
      </c>
      <c r="K26" s="167">
        <f t="shared" si="2"/>
        <v>-53784.6</v>
      </c>
    </row>
    <row r="27" spans="1:11" ht="14.25" customHeight="1">
      <c r="A27" s="159" t="s">
        <v>6</v>
      </c>
      <c r="B27" s="162">
        <v>0</v>
      </c>
      <c r="C27" s="162">
        <v>0</v>
      </c>
      <c r="D27" s="158"/>
      <c r="E27" s="171"/>
      <c r="F27" s="171"/>
      <c r="G27" s="162">
        <v>0</v>
      </c>
      <c r="H27" s="162">
        <v>1987</v>
      </c>
      <c r="I27" s="158"/>
      <c r="J27" s="172"/>
      <c r="K27" s="167">
        <f t="shared" si="2"/>
        <v>1987</v>
      </c>
    </row>
    <row r="28" spans="1:11" ht="24.75" customHeight="1">
      <c r="A28" s="159" t="s">
        <v>116</v>
      </c>
      <c r="B28" s="162">
        <v>4000</v>
      </c>
      <c r="C28" s="162">
        <v>9081.2</v>
      </c>
      <c r="D28" s="163">
        <f t="shared" si="3"/>
        <v>2.2703</v>
      </c>
      <c r="E28" s="171"/>
      <c r="F28" s="171"/>
      <c r="G28" s="162">
        <v>15000</v>
      </c>
      <c r="H28" s="162">
        <v>3834.2</v>
      </c>
      <c r="I28" s="163">
        <f t="shared" si="1"/>
        <v>0.2556133333333333</v>
      </c>
      <c r="J28" s="172">
        <f>H28/C28</f>
        <v>0.42221292340219346</v>
      </c>
      <c r="K28" s="167">
        <f t="shared" si="2"/>
        <v>-5247.000000000001</v>
      </c>
    </row>
    <row r="29" spans="1:11" ht="27.75" customHeight="1">
      <c r="A29" s="159" t="s">
        <v>117</v>
      </c>
      <c r="B29" s="162">
        <v>0</v>
      </c>
      <c r="C29" s="162">
        <v>1845.4</v>
      </c>
      <c r="D29" s="163"/>
      <c r="E29" s="171"/>
      <c r="F29" s="171"/>
      <c r="G29" s="162"/>
      <c r="H29" s="162">
        <v>0</v>
      </c>
      <c r="I29" s="163"/>
      <c r="J29" s="172"/>
      <c r="K29" s="167">
        <f t="shared" si="2"/>
        <v>-1845.4</v>
      </c>
    </row>
    <row r="30" spans="1:11" ht="12.75">
      <c r="A30" s="159" t="s">
        <v>97</v>
      </c>
      <c r="B30" s="162">
        <v>4550</v>
      </c>
      <c r="C30" s="162">
        <v>1836.2</v>
      </c>
      <c r="D30" s="163">
        <f t="shared" si="3"/>
        <v>0.4035604395604396</v>
      </c>
      <c r="E30" s="171"/>
      <c r="F30" s="171"/>
      <c r="G30" s="162">
        <v>18020</v>
      </c>
      <c r="H30" s="162">
        <v>1440.6</v>
      </c>
      <c r="I30" s="163">
        <f t="shared" si="1"/>
        <v>0.07994450610432852</v>
      </c>
      <c r="J30" s="172">
        <f>H30/C30</f>
        <v>0.7845550593617252</v>
      </c>
      <c r="K30" s="167">
        <f t="shared" si="2"/>
        <v>-395.60000000000014</v>
      </c>
    </row>
    <row r="31" spans="1:11" ht="12.75">
      <c r="A31" s="159" t="s">
        <v>7</v>
      </c>
      <c r="B31" s="162">
        <v>0</v>
      </c>
      <c r="C31" s="162">
        <v>0</v>
      </c>
      <c r="D31" s="163"/>
      <c r="E31" s="171"/>
      <c r="F31" s="171"/>
      <c r="G31" s="162">
        <v>0</v>
      </c>
      <c r="H31" s="162">
        <v>9.1</v>
      </c>
      <c r="I31" s="163"/>
      <c r="J31" s="172"/>
      <c r="K31" s="167">
        <f t="shared" si="2"/>
        <v>9.1</v>
      </c>
    </row>
    <row r="32" spans="1:11" ht="12.75">
      <c r="A32" s="160" t="s">
        <v>102</v>
      </c>
      <c r="B32" s="166">
        <f>SUM(B19:B31)</f>
        <v>610984.3</v>
      </c>
      <c r="C32" s="166">
        <f>SUM(C19:C31)</f>
        <v>107781.39999999998</v>
      </c>
      <c r="D32" s="161">
        <f t="shared" si="3"/>
        <v>0.1764061695202315</v>
      </c>
      <c r="E32" s="171"/>
      <c r="F32" s="171"/>
      <c r="G32" s="166">
        <f>SUM(G19:G31)</f>
        <v>528644</v>
      </c>
      <c r="H32" s="166">
        <f>SUM(H19:H31)</f>
        <v>65042.799999999996</v>
      </c>
      <c r="I32" s="161">
        <f t="shared" si="1"/>
        <v>0.12303705329106165</v>
      </c>
      <c r="J32" s="172">
        <f>H32/C32</f>
        <v>0.6034696153510718</v>
      </c>
      <c r="K32" s="167">
        <f t="shared" si="2"/>
        <v>-42738.599999999984</v>
      </c>
    </row>
    <row r="33" spans="1:11" ht="12.75">
      <c r="A33" s="160" t="s">
        <v>103</v>
      </c>
      <c r="B33" s="166">
        <f>SUM(B18+B32)</f>
        <v>1302227.1</v>
      </c>
      <c r="C33" s="166">
        <f>SUM(C18+C32)</f>
        <v>226703.39999999997</v>
      </c>
      <c r="D33" s="161">
        <f t="shared" si="3"/>
        <v>0.17408898954721488</v>
      </c>
      <c r="E33" s="171"/>
      <c r="F33" s="171"/>
      <c r="G33" s="166">
        <f>SUM(G18+G32)</f>
        <v>1319600</v>
      </c>
      <c r="H33" s="166">
        <f>SUM(H18+H32)</f>
        <v>187443.29999999996</v>
      </c>
      <c r="I33" s="161">
        <f t="shared" si="1"/>
        <v>0.142045544104274</v>
      </c>
      <c r="J33" s="172">
        <f>H33/C33</f>
        <v>0.8268217415354159</v>
      </c>
      <c r="K33" s="167">
        <f t="shared" si="2"/>
        <v>-39260.100000000006</v>
      </c>
    </row>
    <row r="34" spans="1:11" ht="12.75">
      <c r="A34" s="160" t="s">
        <v>104</v>
      </c>
      <c r="B34" s="166">
        <f>SUM(B35:B39)</f>
        <v>1003634.2</v>
      </c>
      <c r="C34" s="166">
        <f>SUM(C35:C39)</f>
        <v>144656.6</v>
      </c>
      <c r="D34" s="161">
        <f t="shared" si="3"/>
        <v>0.1441327926051145</v>
      </c>
      <c r="E34" s="171"/>
      <c r="F34" s="171"/>
      <c r="G34" s="166">
        <f>SUM(G35:G39)</f>
        <v>1079928.5499999998</v>
      </c>
      <c r="H34" s="166">
        <f>SUM(H35:H39)</f>
        <v>153583.90000000002</v>
      </c>
      <c r="I34" s="161">
        <f t="shared" si="1"/>
        <v>0.1422167235045319</v>
      </c>
      <c r="J34" s="172">
        <f>H34/C34</f>
        <v>1.0617137413709434</v>
      </c>
      <c r="K34" s="167">
        <f t="shared" si="2"/>
        <v>8927.300000000017</v>
      </c>
    </row>
    <row r="35" spans="1:11" ht="12.75">
      <c r="A35" s="164" t="s">
        <v>106</v>
      </c>
      <c r="B35" s="162">
        <v>19837.5</v>
      </c>
      <c r="C35" s="162">
        <v>3345.5</v>
      </c>
      <c r="D35" s="158">
        <f>C35/B35/100%</f>
        <v>0.16864524259609326</v>
      </c>
      <c r="E35" s="171"/>
      <c r="F35" s="171"/>
      <c r="G35" s="174">
        <v>28036.35</v>
      </c>
      <c r="H35" s="162">
        <v>3345.5</v>
      </c>
      <c r="I35" s="158">
        <f>H35/G35/100%</f>
        <v>0.11932723054177881</v>
      </c>
      <c r="J35" s="172">
        <f>H35/C35</f>
        <v>1</v>
      </c>
      <c r="K35" s="167">
        <f t="shared" si="2"/>
        <v>0</v>
      </c>
    </row>
    <row r="36" spans="1:11" ht="12.75">
      <c r="A36" s="164" t="s">
        <v>107</v>
      </c>
      <c r="B36" s="162">
        <v>937424</v>
      </c>
      <c r="C36" s="162">
        <v>141281.7</v>
      </c>
      <c r="D36" s="163">
        <f>C36/B36/100%</f>
        <v>0.15071269777603305</v>
      </c>
      <c r="E36" s="171"/>
      <c r="F36" s="171"/>
      <c r="G36" s="162">
        <v>1011473.1</v>
      </c>
      <c r="H36" s="162">
        <v>150239.2</v>
      </c>
      <c r="I36" s="163">
        <f>H36/G36/100%</f>
        <v>0.1485350426027148</v>
      </c>
      <c r="J36" s="172">
        <f>H36/C36</f>
        <v>1.063401700290979</v>
      </c>
      <c r="K36" s="167">
        <f t="shared" si="2"/>
        <v>8957.5</v>
      </c>
    </row>
    <row r="37" spans="1:11" ht="12.75">
      <c r="A37" s="164" t="s">
        <v>105</v>
      </c>
      <c r="B37" s="162">
        <v>46372.7</v>
      </c>
      <c r="C37" s="162">
        <v>0</v>
      </c>
      <c r="D37" s="163">
        <f>C37/B37/100%</f>
        <v>0</v>
      </c>
      <c r="E37" s="171"/>
      <c r="F37" s="171"/>
      <c r="G37" s="162">
        <v>40419.9</v>
      </c>
      <c r="H37" s="162">
        <v>0</v>
      </c>
      <c r="I37" s="163">
        <f>H37/G37/100%</f>
        <v>0</v>
      </c>
      <c r="J37" s="172"/>
      <c r="K37" s="167">
        <f t="shared" si="2"/>
        <v>0</v>
      </c>
    </row>
    <row r="38" spans="1:11" ht="12.75">
      <c r="A38" s="159" t="s">
        <v>111</v>
      </c>
      <c r="B38" s="162">
        <v>0</v>
      </c>
      <c r="C38" s="162">
        <v>29.4</v>
      </c>
      <c r="D38" s="163"/>
      <c r="E38" s="171"/>
      <c r="F38" s="171"/>
      <c r="G38" s="162">
        <v>0</v>
      </c>
      <c r="H38" s="162">
        <v>0</v>
      </c>
      <c r="I38" s="163"/>
      <c r="J38" s="172"/>
      <c r="K38" s="167">
        <f t="shared" si="2"/>
        <v>-29.4</v>
      </c>
    </row>
    <row r="39" spans="1:11" ht="13.5" customHeight="1">
      <c r="A39" s="159" t="s">
        <v>94</v>
      </c>
      <c r="B39" s="162">
        <v>0</v>
      </c>
      <c r="C39" s="162">
        <v>0</v>
      </c>
      <c r="D39" s="163"/>
      <c r="E39" s="171"/>
      <c r="F39" s="171"/>
      <c r="G39" s="162">
        <v>-0.8</v>
      </c>
      <c r="H39" s="162">
        <v>-0.8</v>
      </c>
      <c r="I39" s="163"/>
      <c r="J39" s="172"/>
      <c r="K39" s="167">
        <f t="shared" si="2"/>
        <v>-0.8</v>
      </c>
    </row>
    <row r="40" spans="1:11" ht="14.25" customHeight="1">
      <c r="A40" s="165" t="s">
        <v>108</v>
      </c>
      <c r="B40" s="166">
        <f>SUM(B34+B33)</f>
        <v>2305861.3</v>
      </c>
      <c r="C40" s="166">
        <f>SUM(C34+C33)</f>
        <v>371360</v>
      </c>
      <c r="D40" s="161">
        <f>C40/B40/100%</f>
        <v>0.16105044999887896</v>
      </c>
      <c r="E40" s="171"/>
      <c r="F40" s="171"/>
      <c r="G40" s="175">
        <f>SUM(G34+G33)</f>
        <v>2399528.55</v>
      </c>
      <c r="H40" s="166">
        <f>SUM(H34+H33)</f>
        <v>341027.19999999995</v>
      </c>
      <c r="I40" s="161">
        <f>H40/G40/100%</f>
        <v>0.14212258487193244</v>
      </c>
      <c r="J40" s="172">
        <f>H40/C40</f>
        <v>0.918319689788884</v>
      </c>
      <c r="K40" s="167">
        <f t="shared" si="2"/>
        <v>-30332.800000000047</v>
      </c>
    </row>
    <row r="41" spans="2:4" ht="12.75">
      <c r="B41" s="155"/>
      <c r="D41" s="153"/>
    </row>
    <row r="42" spans="1:4" ht="12.75">
      <c r="A42" s="101"/>
      <c r="B42" s="101"/>
      <c r="C42" s="101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3" ht="12.75">
      <c r="A48" s="101"/>
      <c r="B48" s="101"/>
      <c r="C48" s="101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ht="12.75">
      <c r="D59" s="115"/>
    </row>
    <row r="60" spans="1:4" ht="15.75">
      <c r="A60" s="182"/>
      <c r="B60" s="182"/>
      <c r="C60" s="182"/>
      <c r="D60" s="183"/>
    </row>
    <row r="61" spans="1:4" ht="15.75">
      <c r="A61" s="156"/>
      <c r="B61" s="156"/>
      <c r="C61" s="156"/>
      <c r="D61" s="115"/>
    </row>
    <row r="62" spans="1:4" ht="15.75">
      <c r="A62" s="129"/>
      <c r="B62" s="129"/>
      <c r="C62" s="129"/>
      <c r="D62" s="115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</sheetData>
  <sheetProtection/>
  <mergeCells count="11">
    <mergeCell ref="A60:D60"/>
    <mergeCell ref="G3:G5"/>
    <mergeCell ref="A3:A5"/>
    <mergeCell ref="B3:B5"/>
    <mergeCell ref="C3:C5"/>
    <mergeCell ref="I3:I5"/>
    <mergeCell ref="H3:H5"/>
    <mergeCell ref="D3:D5"/>
    <mergeCell ref="A2:K2"/>
    <mergeCell ref="J3:J5"/>
    <mergeCell ref="K3:K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2016-03-09T09:20:18Z</cp:lastPrinted>
  <dcterms:created xsi:type="dcterms:W3CDTF">1998-12-22T06:31:00Z</dcterms:created>
  <dcterms:modified xsi:type="dcterms:W3CDTF">2016-03-10T11:44:38Z</dcterms:modified>
  <cp:category/>
  <cp:version/>
  <cp:contentType/>
  <cp:contentStatus/>
</cp:coreProperties>
</file>