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'март'!$A$1:$M$43</definedName>
  </definedNames>
  <calcPr fullCalcOnLoad="1"/>
</workbook>
</file>

<file path=xl/sharedStrings.xml><?xml version="1.0" encoding="utf-8"?>
<sst xmlns="http://schemas.openxmlformats.org/spreadsheetml/2006/main" count="223" uniqueCount="140">
  <si>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</si>
  <si>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</si>
  <si>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</si>
  <si>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</si>
  <si>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</si>
  <si>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</si>
  <si>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</si>
  <si>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</si>
  <si>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</si>
  <si>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</si>
  <si>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</si>
  <si>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</si>
  <si>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</si>
  <si>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</si>
  <si>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</si>
  <si>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</si>
  <si>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</si>
  <si>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</si>
  <si>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</si>
  <si>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</si>
  <si>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</si>
  <si>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</si>
  <si>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</si>
  <si>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</si>
  <si>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</si>
  <si>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</si>
  <si>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</si>
  <si>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</si>
  <si>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</si>
  <si>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</si>
  <si>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</si>
  <si>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</si>
  <si>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</si>
  <si>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</si>
  <si>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</si>
  <si>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</si>
  <si>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</si>
  <si>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</si>
  <si>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</si>
  <si>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</si>
  <si>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</si>
  <si>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</si>
  <si>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</si>
  <si>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</si>
  <si>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</si>
  <si>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</si>
  <si>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</si>
  <si>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</si>
  <si>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</si>
  <si>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</si>
  <si>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</si>
  <si>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</si>
  <si>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</si>
  <si>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</si>
  <si>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</si>
  <si>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</si>
  <si>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</si>
  <si>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</si>
  <si>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</si>
  <si>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</si>
  <si>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</si>
  <si>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</si>
  <si>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</si>
  <si>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</si>
  <si>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</si>
  <si>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</si>
  <si>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</si>
  <si>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</si>
  <si>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</si>
  <si>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</si>
  <si>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</si>
  <si>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</si>
  <si>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</si>
  <si>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</si>
  <si>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</si>
  <si>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</si>
  <si>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</si>
  <si>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</si>
  <si>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</si>
  <si>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</si>
  <si>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</si>
  <si>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</si>
  <si>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</si>
  <si>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</si>
  <si>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</si>
  <si>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</si>
  <si>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</si>
  <si>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</si>
  <si>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</si>
  <si>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</si>
  <si>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</si>
  <si>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</si>
  <si>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</si>
  <si>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</si>
  <si>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</si>
  <si>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</si>
  <si>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</si>
  <si>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</si>
  <si>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</si>
  <si>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</si>
  <si>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</si>
  <si>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</si>
  <si>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</si>
  <si>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</si>
  <si>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</si>
  <si>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</si>
  <si>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</si>
  <si>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</si>
  <si>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</si>
  <si>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</si>
  <si>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</si>
  <si>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</si>
  <si>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</si>
  <si>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2015 года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</si>
  <si>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</si>
  <si>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</si>
  <si>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</si>
  <si>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</si>
  <si>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</si>
  <si>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Прочие поступления от использования имущества</t>
  </si>
  <si>
    <r>
      <t>%</t>
    </r>
    <r>
      <rPr>
        <b/>
        <sz val="10"/>
        <rFont val="Arial Cyr"/>
        <family val="2"/>
      </rPr>
      <t xml:space="preserve"> исп. 2016 </t>
    </r>
  </si>
  <si>
    <r>
      <t>%</t>
    </r>
    <r>
      <rPr>
        <b/>
        <sz val="10"/>
        <rFont val="Arial Cyr"/>
        <family val="2"/>
      </rPr>
      <t xml:space="preserve">   исп.2015 </t>
    </r>
  </si>
  <si>
    <r>
      <t>%</t>
    </r>
    <r>
      <rPr>
        <b/>
        <sz val="10"/>
        <rFont val="Arial Cyr"/>
        <family val="2"/>
      </rPr>
      <t xml:space="preserve">   исп. 2016/2015 </t>
    </r>
  </si>
  <si>
    <t>Откл.2016 
к 2015 
тыс. руб.</t>
  </si>
  <si>
    <t>Единый сельскохозяйственный налог</t>
  </si>
  <si>
    <t>Прочие доходы от оказания платных услуг получателей средств бюджетов городских округов и компесация затрат бюджетов г/о</t>
  </si>
  <si>
    <t>Доходы от компенсации затрат государства</t>
  </si>
  <si>
    <t>Доходы от сдачи в аренду имущества, находящегося в опер. управлении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</si>
  <si>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</si>
  <si>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</si>
  <si>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</si>
  <si>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</si>
  <si>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</si>
  <si>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</si>
  <si>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</si>
  <si>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</si>
  <si>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 xml:space="preserve"> Исполнено  за 2015 год</t>
  </si>
  <si>
    <t xml:space="preserve">Бюджетные значения 2016 года </t>
  </si>
  <si>
    <t>Исполнено за 2016 год</t>
  </si>
  <si>
    <t xml:space="preserve">                                                  Сравнительный анализ доходов бюджета за декабрь 2016 года в сравнении с аналогичным периодом     прошлого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</si>
</sst>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1" t="s">
        <v>75</v>
      </c>
      <c r="B8" s="175"/>
      <c r="C8" s="175"/>
      <c r="D8" s="175"/>
    </row>
    <row r="9" spans="1:4" ht="15.75">
      <c r="A9" s="129" t="s">
        <v>77</v>
      </c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73.00390625" style="0" customWidth="1"/>
    <col min="2" max="2" width="16.00390625" style="0" customWidth="1"/>
    <col min="3" max="3" width="14.125" style="0" customWidth="1"/>
    <col min="4" max="4" width="11.62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5.00390625" style="0" customWidth="1"/>
    <col min="10" max="10" width="13.125" style="0" customWidth="1"/>
    <col min="11" max="11" width="10.375" style="0" customWidth="1"/>
    <col min="12" max="12" width="10.625" style="0" customWidth="1"/>
    <col min="13" max="13" width="13.875" style="0" customWidth="1"/>
  </cols>
  <sheetData>
    <row r="1" ht="0.75" customHeight="1">
      <c r="D1" s="115"/>
    </row>
    <row r="2" spans="1:11" ht="35.25" customHeight="1">
      <c r="A2" s="181" t="s">
        <v>139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3" ht="12.75" customHeight="1">
      <c r="A3" s="182" t="s">
        <v>100</v>
      </c>
      <c r="B3" s="182" t="s">
        <v>113</v>
      </c>
      <c r="C3" s="185" t="s">
        <v>136</v>
      </c>
      <c r="D3" s="176" t="s">
        <v>121</v>
      </c>
      <c r="E3" s="172" t="s">
        <v>98</v>
      </c>
      <c r="F3" s="172"/>
      <c r="G3" s="172"/>
      <c r="H3" s="172"/>
      <c r="I3" s="182" t="s">
        <v>137</v>
      </c>
      <c r="J3" s="182" t="s">
        <v>138</v>
      </c>
      <c r="K3" s="176" t="s">
        <v>120</v>
      </c>
      <c r="L3" s="176" t="s">
        <v>122</v>
      </c>
      <c r="M3" s="177" t="s">
        <v>123</v>
      </c>
    </row>
    <row r="4" spans="1:13" ht="12.75">
      <c r="A4" s="176"/>
      <c r="B4" s="182"/>
      <c r="C4" s="186"/>
      <c r="D4" s="180"/>
      <c r="E4" s="172"/>
      <c r="F4" s="172"/>
      <c r="G4" s="172"/>
      <c r="H4" s="172"/>
      <c r="I4" s="182"/>
      <c r="J4" s="182"/>
      <c r="K4" s="180"/>
      <c r="L4" s="176"/>
      <c r="M4" s="178"/>
    </row>
    <row r="5" spans="1:13" ht="24" customHeight="1">
      <c r="A5" s="176"/>
      <c r="B5" s="182"/>
      <c r="C5" s="187"/>
      <c r="D5" s="180"/>
      <c r="E5" s="172"/>
      <c r="F5" s="172"/>
      <c r="G5" s="172"/>
      <c r="H5" s="172"/>
      <c r="I5" s="182"/>
      <c r="J5" s="182"/>
      <c r="K5" s="180"/>
      <c r="L5" s="176"/>
      <c r="M5" s="179"/>
    </row>
    <row r="6" spans="1:13" ht="12" customHeight="1">
      <c r="A6" s="168">
        <v>1</v>
      </c>
      <c r="B6" s="168">
        <v>2</v>
      </c>
      <c r="C6" s="168">
        <v>3</v>
      </c>
      <c r="D6" s="168">
        <v>4</v>
      </c>
      <c r="I6" s="168">
        <v>5</v>
      </c>
      <c r="J6" s="168">
        <v>6</v>
      </c>
      <c r="K6" s="168">
        <v>7</v>
      </c>
      <c r="L6" s="174">
        <v>8</v>
      </c>
      <c r="M6" s="174">
        <v>9</v>
      </c>
    </row>
    <row r="7" spans="1:13" ht="12.75">
      <c r="A7" s="159" t="s">
        <v>128</v>
      </c>
      <c r="B7" s="157">
        <v>265933</v>
      </c>
      <c r="C7" s="157">
        <v>267926.93</v>
      </c>
      <c r="D7" s="158">
        <f>C7/B7/100%</f>
        <v>1.007497866003843</v>
      </c>
      <c r="I7" s="157">
        <v>290662</v>
      </c>
      <c r="J7" s="157">
        <v>298006.2</v>
      </c>
      <c r="K7" s="158">
        <f aca="true" t="shared" si="0" ref="K7:K36">J7/I7/100%</f>
        <v>1.0252671487844989</v>
      </c>
      <c r="L7" s="171">
        <f>J7/C7</f>
        <v>1.1122666915192139</v>
      </c>
      <c r="M7" s="167">
        <f>J7-C7</f>
        <v>30079.27000000002</v>
      </c>
    </row>
    <row r="8" spans="1:13" ht="12.75">
      <c r="A8" s="159" t="s">
        <v>118</v>
      </c>
      <c r="B8" s="157">
        <v>3291</v>
      </c>
      <c r="C8" s="157">
        <v>3305.64</v>
      </c>
      <c r="D8" s="158">
        <f aca="true" t="shared" si="1" ref="D8:D25">C8/B8/100%</f>
        <v>1.0044484958979034</v>
      </c>
      <c r="I8" s="157">
        <v>4513.1</v>
      </c>
      <c r="J8" s="157">
        <v>4564.4</v>
      </c>
      <c r="K8" s="158">
        <f t="shared" si="0"/>
        <v>1.011366909662981</v>
      </c>
      <c r="L8" s="171">
        <f>J8/C8</f>
        <v>1.3807916167519754</v>
      </c>
      <c r="M8" s="167">
        <f>J8-C8</f>
        <v>1258.7599999999998</v>
      </c>
    </row>
    <row r="9" spans="1:13" ht="31.5" customHeight="1">
      <c r="A9" s="159" t="s">
        <v>129</v>
      </c>
      <c r="B9" s="157">
        <v>121089.4</v>
      </c>
      <c r="C9" s="157">
        <v>123751.6</v>
      </c>
      <c r="D9" s="158">
        <f t="shared" si="1"/>
        <v>1.0219854091274712</v>
      </c>
      <c r="I9" s="157">
        <v>152440</v>
      </c>
      <c r="J9" s="157">
        <v>153312.2</v>
      </c>
      <c r="K9" s="158">
        <f t="shared" si="0"/>
        <v>1.0057215953817897</v>
      </c>
      <c r="L9" s="171">
        <f>J9/C9</f>
        <v>1.2388704469275549</v>
      </c>
      <c r="M9" s="167">
        <f>J9-C9</f>
        <v>29560.600000000006</v>
      </c>
    </row>
    <row r="10" spans="1:13" ht="20.25" customHeight="1">
      <c r="A10" s="159" t="s">
        <v>130</v>
      </c>
      <c r="B10" s="162">
        <v>86375</v>
      </c>
      <c r="C10" s="162">
        <v>87116.59</v>
      </c>
      <c r="D10" s="158">
        <f>C10/B10/100%</f>
        <v>1.0085857018813313</v>
      </c>
      <c r="I10" s="162">
        <v>76100</v>
      </c>
      <c r="J10" s="162">
        <v>76094.9</v>
      </c>
      <c r="K10" s="158">
        <f>J10/I10/100%</f>
        <v>0.9999329829172141</v>
      </c>
      <c r="L10" s="171">
        <f>J10/C10</f>
        <v>0.8734834547587319</v>
      </c>
      <c r="M10" s="167">
        <f>J10-C10</f>
        <v>-11021.690000000002</v>
      </c>
    </row>
    <row r="11" spans="1:13" ht="18" customHeight="1">
      <c r="A11" s="159" t="s">
        <v>124</v>
      </c>
      <c r="B11" s="162"/>
      <c r="C11" s="162"/>
      <c r="D11" s="158">
        <v>0</v>
      </c>
      <c r="I11" s="162">
        <v>0.4</v>
      </c>
      <c r="J11" s="162">
        <v>0.4</v>
      </c>
      <c r="K11" s="158"/>
      <c r="L11" s="171"/>
      <c r="M11" s="167"/>
    </row>
    <row r="12" spans="1:13" ht="17.25" customHeight="1">
      <c r="A12" s="159" t="s">
        <v>111</v>
      </c>
      <c r="B12" s="157">
        <v>7391</v>
      </c>
      <c r="C12" s="157">
        <v>7470.29</v>
      </c>
      <c r="D12" s="158">
        <f t="shared" si="1"/>
        <v>1.0107279123258017</v>
      </c>
      <c r="I12" s="157">
        <v>12225</v>
      </c>
      <c r="J12" s="157">
        <v>12533.4</v>
      </c>
      <c r="K12" s="158">
        <f t="shared" si="0"/>
        <v>1.0252269938650307</v>
      </c>
      <c r="L12" s="171">
        <f aca="true" t="shared" si="2" ref="L12:L23">J12/C12</f>
        <v>1.6777661911384967</v>
      </c>
      <c r="M12" s="167">
        <f aca="true" t="shared" si="3" ref="M12:M23">J12-C12</f>
        <v>5063.11</v>
      </c>
    </row>
    <row r="13" spans="1:13" ht="20.25" customHeight="1">
      <c r="A13" s="159" t="s">
        <v>131</v>
      </c>
      <c r="B13" s="162">
        <v>69022.5</v>
      </c>
      <c r="C13" s="162">
        <v>70544.43</v>
      </c>
      <c r="D13" s="158">
        <f t="shared" si="1"/>
        <v>1.022049766380528</v>
      </c>
      <c r="I13" s="162">
        <v>51825</v>
      </c>
      <c r="J13" s="162">
        <v>52001.5</v>
      </c>
      <c r="K13" s="158">
        <f t="shared" si="0"/>
        <v>1.003405692233478</v>
      </c>
      <c r="L13" s="171">
        <f t="shared" si="2"/>
        <v>0.737145370655061</v>
      </c>
      <c r="M13" s="167">
        <f t="shared" si="3"/>
        <v>-18542.929999999993</v>
      </c>
    </row>
    <row r="14" spans="1:13" ht="24" customHeight="1">
      <c r="A14" s="170" t="s">
        <v>132</v>
      </c>
      <c r="B14" s="162">
        <v>174140</v>
      </c>
      <c r="C14" s="162">
        <v>208488.3</v>
      </c>
      <c r="D14" s="158">
        <f t="shared" si="1"/>
        <v>1.1972453198575859</v>
      </c>
      <c r="I14" s="162">
        <v>170776</v>
      </c>
      <c r="J14" s="162">
        <v>170860.9</v>
      </c>
      <c r="K14" s="158">
        <f t="shared" si="0"/>
        <v>1.0004971424556144</v>
      </c>
      <c r="L14" s="171">
        <f t="shared" si="2"/>
        <v>0.819522726215332</v>
      </c>
      <c r="M14" s="167">
        <f t="shared" si="3"/>
        <v>-37627.399999999994</v>
      </c>
    </row>
    <row r="15" spans="1:13" ht="16.5" customHeight="1">
      <c r="A15" s="170" t="s">
        <v>133</v>
      </c>
      <c r="B15" s="162">
        <v>6745</v>
      </c>
      <c r="C15" s="162">
        <v>6894.2</v>
      </c>
      <c r="D15" s="158">
        <f t="shared" si="1"/>
        <v>1.0221200889547812</v>
      </c>
      <c r="I15" s="162">
        <v>4450</v>
      </c>
      <c r="J15" s="162">
        <v>4370.6</v>
      </c>
      <c r="K15" s="158">
        <f t="shared" si="0"/>
        <v>0.9821573033707865</v>
      </c>
      <c r="L15" s="171">
        <f t="shared" si="2"/>
        <v>0.6339531780337095</v>
      </c>
      <c r="M15" s="167">
        <f t="shared" si="3"/>
        <v>-2523.5999999999995</v>
      </c>
    </row>
    <row r="16" spans="1:13" ht="18" customHeight="1">
      <c r="A16" s="169" t="s">
        <v>95</v>
      </c>
      <c r="B16" s="162">
        <v>10013</v>
      </c>
      <c r="C16" s="162">
        <v>10313.63</v>
      </c>
      <c r="D16" s="158">
        <f t="shared" si="1"/>
        <v>1.0300239688405073</v>
      </c>
      <c r="I16" s="162">
        <v>8428</v>
      </c>
      <c r="J16" s="162">
        <v>8464.1</v>
      </c>
      <c r="K16" s="158">
        <f t="shared" si="0"/>
        <v>1.0042833412434742</v>
      </c>
      <c r="L16" s="171">
        <f t="shared" si="2"/>
        <v>0.8206712864432796</v>
      </c>
      <c r="M16" s="167">
        <f t="shared" si="3"/>
        <v>-1849.5299999999988</v>
      </c>
    </row>
    <row r="17" spans="1:13" ht="27" customHeight="1">
      <c r="A17" s="159" t="s">
        <v>99</v>
      </c>
      <c r="B17" s="162">
        <v>57.8</v>
      </c>
      <c r="C17" s="162">
        <v>56.9</v>
      </c>
      <c r="D17" s="158"/>
      <c r="I17" s="162">
        <v>128.7</v>
      </c>
      <c r="J17" s="162">
        <v>128.7</v>
      </c>
      <c r="K17" s="158"/>
      <c r="L17" s="171">
        <f t="shared" si="2"/>
        <v>2.2618629173989455</v>
      </c>
      <c r="M17" s="167">
        <f t="shared" si="3"/>
        <v>71.79999999999998</v>
      </c>
    </row>
    <row r="18" spans="1:13" ht="18" customHeight="1">
      <c r="A18" s="160" t="s">
        <v>101</v>
      </c>
      <c r="B18" s="166">
        <f>SUM(B7:B17)</f>
        <v>744057.7000000001</v>
      </c>
      <c r="C18" s="166">
        <f>SUM(C7:C17)</f>
        <v>785868.51</v>
      </c>
      <c r="D18" s="161">
        <f t="shared" si="1"/>
        <v>1.0561929672927246</v>
      </c>
      <c r="I18" s="166">
        <f>SUM(I7:I17)</f>
        <v>771548.2</v>
      </c>
      <c r="J18" s="166">
        <f>SUM(J7:J17)</f>
        <v>780337.3</v>
      </c>
      <c r="K18" s="161">
        <f t="shared" si="0"/>
        <v>1.0113915112497185</v>
      </c>
      <c r="L18" s="173">
        <f t="shared" si="2"/>
        <v>0.9929616597056422</v>
      </c>
      <c r="M18" s="167">
        <f t="shared" si="3"/>
        <v>-5531.209999999963</v>
      </c>
    </row>
    <row r="19" spans="1:13" ht="30.75" customHeight="1">
      <c r="A19" s="159" t="s">
        <v>134</v>
      </c>
      <c r="B19" s="162">
        <v>314450</v>
      </c>
      <c r="C19" s="162">
        <v>314727.93</v>
      </c>
      <c r="D19" s="163">
        <f t="shared" si="1"/>
        <v>1.0008838607091748</v>
      </c>
      <c r="I19" s="162">
        <v>277189.1</v>
      </c>
      <c r="J19" s="162">
        <v>271472.2</v>
      </c>
      <c r="K19" s="163">
        <f t="shared" si="0"/>
        <v>0.9793754516321169</v>
      </c>
      <c r="L19" s="171">
        <f t="shared" si="2"/>
        <v>0.8625615146390091</v>
      </c>
      <c r="M19" s="167">
        <f t="shared" si="3"/>
        <v>-43255.72999999998</v>
      </c>
    </row>
    <row r="20" spans="1:13" ht="15" customHeight="1">
      <c r="A20" s="159" t="s">
        <v>114</v>
      </c>
      <c r="B20" s="162">
        <v>7717</v>
      </c>
      <c r="C20" s="162">
        <v>7717.01</v>
      </c>
      <c r="D20" s="163">
        <f t="shared" si="1"/>
        <v>1.0000012958403526</v>
      </c>
      <c r="I20" s="162">
        <v>9520</v>
      </c>
      <c r="J20" s="162">
        <v>8443</v>
      </c>
      <c r="K20" s="163">
        <f t="shared" si="0"/>
        <v>0.8868697478991596</v>
      </c>
      <c r="L20" s="171">
        <f t="shared" si="2"/>
        <v>1.0940765918406221</v>
      </c>
      <c r="M20" s="167">
        <f t="shared" si="3"/>
        <v>725.9899999999998</v>
      </c>
    </row>
    <row r="21" spans="1:13" ht="30.75" customHeight="1">
      <c r="A21" s="159" t="s">
        <v>135</v>
      </c>
      <c r="B21" s="162">
        <v>70575.8</v>
      </c>
      <c r="C21" s="162">
        <v>72477.48</v>
      </c>
      <c r="D21" s="163">
        <f t="shared" si="1"/>
        <v>1.0269452135151143</v>
      </c>
      <c r="I21" s="162">
        <v>39139.2</v>
      </c>
      <c r="J21" s="162">
        <v>39414.5</v>
      </c>
      <c r="K21" s="163">
        <f t="shared" si="0"/>
        <v>1.0070338688578204</v>
      </c>
      <c r="L21" s="171">
        <f t="shared" si="2"/>
        <v>0.5438171967347651</v>
      </c>
      <c r="M21" s="167">
        <f t="shared" si="3"/>
        <v>-33062.979999999996</v>
      </c>
    </row>
    <row r="22" spans="1:13" ht="20.25" customHeight="1">
      <c r="A22" s="159" t="s">
        <v>115</v>
      </c>
      <c r="B22" s="162">
        <v>445</v>
      </c>
      <c r="C22" s="162">
        <v>445</v>
      </c>
      <c r="D22" s="163">
        <f t="shared" si="1"/>
        <v>1</v>
      </c>
      <c r="I22" s="162">
        <v>1266.3</v>
      </c>
      <c r="J22" s="162">
        <v>1266.2</v>
      </c>
      <c r="K22" s="163">
        <f t="shared" si="0"/>
        <v>0.9999210297717761</v>
      </c>
      <c r="L22" s="171">
        <f t="shared" si="2"/>
        <v>2.8453932584269666</v>
      </c>
      <c r="M22" s="167">
        <f t="shared" si="3"/>
        <v>821.2</v>
      </c>
    </row>
    <row r="23" spans="1:13" ht="25.5">
      <c r="A23" s="159" t="s">
        <v>125</v>
      </c>
      <c r="B23" s="162">
        <v>109</v>
      </c>
      <c r="C23" s="162">
        <v>109</v>
      </c>
      <c r="D23" s="163"/>
      <c r="I23" s="162"/>
      <c r="J23" s="162"/>
      <c r="K23" s="163"/>
      <c r="L23" s="171">
        <f t="shared" si="2"/>
        <v>0</v>
      </c>
      <c r="M23" s="167">
        <f t="shared" si="3"/>
        <v>-109</v>
      </c>
    </row>
    <row r="24" spans="1:13" ht="12.75">
      <c r="A24" s="159" t="s">
        <v>119</v>
      </c>
      <c r="B24" s="162">
        <v>29424</v>
      </c>
      <c r="C24" s="162">
        <v>30809.71</v>
      </c>
      <c r="D24" s="163">
        <f t="shared" si="1"/>
        <v>1.047094548667754</v>
      </c>
      <c r="I24" s="162">
        <v>34200</v>
      </c>
      <c r="J24" s="162">
        <v>47458.4</v>
      </c>
      <c r="K24" s="163">
        <f t="shared" si="0"/>
        <v>1.3876725146198832</v>
      </c>
      <c r="L24" s="171">
        <f>J24/C24</f>
        <v>1.5403715257300379</v>
      </c>
      <c r="M24" s="167">
        <f>J24-C24</f>
        <v>16648.690000000002</v>
      </c>
    </row>
    <row r="25" spans="1:13" ht="12.75">
      <c r="A25" s="159" t="s">
        <v>96</v>
      </c>
      <c r="B25" s="162">
        <v>785</v>
      </c>
      <c r="C25" s="162">
        <v>788.89</v>
      </c>
      <c r="D25" s="163">
        <f t="shared" si="1"/>
        <v>1.0049554140127388</v>
      </c>
      <c r="I25" s="162">
        <v>848.7</v>
      </c>
      <c r="J25" s="162">
        <v>850.5</v>
      </c>
      <c r="K25" s="163">
        <f t="shared" si="0"/>
        <v>1.002120890774125</v>
      </c>
      <c r="L25" s="171">
        <f>J25/C25</f>
        <v>1.078097073102714</v>
      </c>
      <c r="M25" s="167">
        <f>J25-C25</f>
        <v>61.610000000000014</v>
      </c>
    </row>
    <row r="26" spans="1:13" ht="14.25" customHeight="1">
      <c r="A26" s="159" t="s">
        <v>110</v>
      </c>
      <c r="B26" s="162">
        <v>141022.9</v>
      </c>
      <c r="C26" s="162">
        <v>141022.92</v>
      </c>
      <c r="D26" s="158">
        <f aca="true" t="shared" si="4" ref="D26:D36">C26/B26/100%</f>
        <v>1.0000001418209383</v>
      </c>
      <c r="I26" s="162">
        <v>112711</v>
      </c>
      <c r="J26" s="162">
        <v>114967.5</v>
      </c>
      <c r="K26" s="158">
        <f t="shared" si="0"/>
        <v>1.0200202287265663</v>
      </c>
      <c r="L26" s="171">
        <f>J26/C26</f>
        <v>0.8152398205908655</v>
      </c>
      <c r="M26" s="167">
        <f>J26-C26</f>
        <v>-26055.420000000013</v>
      </c>
    </row>
    <row r="27" spans="1:13" ht="15.75" customHeight="1">
      <c r="A27" s="159" t="s">
        <v>126</v>
      </c>
      <c r="B27" s="162"/>
      <c r="C27" s="162"/>
      <c r="D27" s="158"/>
      <c r="I27" s="162"/>
      <c r="J27" s="162"/>
      <c r="K27" s="158"/>
      <c r="L27" s="171"/>
      <c r="M27" s="167"/>
    </row>
    <row r="28" spans="1:13" ht="15.75" customHeight="1">
      <c r="A28" s="159" t="s">
        <v>127</v>
      </c>
      <c r="B28" s="162">
        <v>0</v>
      </c>
      <c r="C28" s="162">
        <v>0</v>
      </c>
      <c r="D28" s="158"/>
      <c r="I28" s="162">
        <v>341.8</v>
      </c>
      <c r="J28" s="162">
        <v>341.8</v>
      </c>
      <c r="K28" s="158"/>
      <c r="L28" s="171"/>
      <c r="M28" s="167"/>
    </row>
    <row r="29" spans="1:13" ht="14.25" customHeight="1">
      <c r="A29" s="159" t="s">
        <v>6</v>
      </c>
      <c r="B29" s="162">
        <v>684</v>
      </c>
      <c r="C29" s="162">
        <v>684</v>
      </c>
      <c r="D29" s="158"/>
      <c r="I29" s="162">
        <v>4555</v>
      </c>
      <c r="J29" s="162">
        <v>4555</v>
      </c>
      <c r="K29" s="158"/>
      <c r="L29" s="171"/>
      <c r="M29" s="167">
        <f aca="true" t="shared" si="5" ref="M29:M43">J29-C29</f>
        <v>3871</v>
      </c>
    </row>
    <row r="30" spans="1:13" ht="24.75" customHeight="1">
      <c r="A30" s="159" t="s">
        <v>116</v>
      </c>
      <c r="B30" s="162">
        <v>16649</v>
      </c>
      <c r="C30" s="162">
        <v>16649</v>
      </c>
      <c r="D30" s="163">
        <f t="shared" si="4"/>
        <v>1</v>
      </c>
      <c r="I30" s="162">
        <v>11512.2</v>
      </c>
      <c r="J30" s="162">
        <v>11512.2</v>
      </c>
      <c r="K30" s="163">
        <f t="shared" si="0"/>
        <v>1</v>
      </c>
      <c r="L30" s="171">
        <f>J30/C30</f>
        <v>0.6914649528500211</v>
      </c>
      <c r="M30" s="167">
        <f t="shared" si="5"/>
        <v>-5136.799999999999</v>
      </c>
    </row>
    <row r="31" spans="1:13" ht="27.75" customHeight="1">
      <c r="A31" s="159" t="s">
        <v>117</v>
      </c>
      <c r="B31" s="162">
        <v>1943.8</v>
      </c>
      <c r="C31" s="162">
        <v>1943.8</v>
      </c>
      <c r="D31" s="163">
        <f t="shared" si="4"/>
        <v>1</v>
      </c>
      <c r="I31" s="162"/>
      <c r="J31" s="162">
        <v>0</v>
      </c>
      <c r="K31" s="163"/>
      <c r="L31" s="171"/>
      <c r="M31" s="167">
        <f t="shared" si="5"/>
        <v>-1943.8</v>
      </c>
    </row>
    <row r="32" spans="1:13" ht="12.75">
      <c r="A32" s="159" t="s">
        <v>97</v>
      </c>
      <c r="B32" s="162">
        <v>17654.9</v>
      </c>
      <c r="C32" s="162">
        <v>18006.19</v>
      </c>
      <c r="D32" s="163">
        <f t="shared" si="4"/>
        <v>1.019897592169879</v>
      </c>
      <c r="I32" s="162">
        <v>9252.4</v>
      </c>
      <c r="J32" s="162">
        <v>9480.2</v>
      </c>
      <c r="K32" s="163">
        <f t="shared" si="0"/>
        <v>1.0246206389693486</v>
      </c>
      <c r="L32" s="171">
        <f>J32/C32</f>
        <v>0.5264967214052502</v>
      </c>
      <c r="M32" s="167">
        <f t="shared" si="5"/>
        <v>-8525.989999999998</v>
      </c>
    </row>
    <row r="33" spans="1:13" ht="12.75">
      <c r="A33" s="159" t="s">
        <v>7</v>
      </c>
      <c r="B33" s="162">
        <v>407</v>
      </c>
      <c r="C33" s="162">
        <v>407.1</v>
      </c>
      <c r="D33" s="163"/>
      <c r="I33" s="162">
        <v>161.9</v>
      </c>
      <c r="J33" s="162">
        <v>161.8</v>
      </c>
      <c r="K33" s="163"/>
      <c r="L33" s="171">
        <f>J33/C33</f>
        <v>0.39744534512404817</v>
      </c>
      <c r="M33" s="167">
        <f t="shared" si="5"/>
        <v>-245.3</v>
      </c>
    </row>
    <row r="34" spans="1:13" ht="12.75">
      <c r="A34" s="160" t="s">
        <v>102</v>
      </c>
      <c r="B34" s="166">
        <f>SUM(B19:B33)</f>
        <v>601867.4</v>
      </c>
      <c r="C34" s="166">
        <f>SUM(C19:C33)</f>
        <v>605788.03</v>
      </c>
      <c r="D34" s="161">
        <f t="shared" si="4"/>
        <v>1.0065141092539653</v>
      </c>
      <c r="I34" s="166">
        <f>SUM(I19:I33)</f>
        <v>500697.60000000003</v>
      </c>
      <c r="J34" s="166">
        <f>SUM(J19:J33)</f>
        <v>509923.30000000005</v>
      </c>
      <c r="K34" s="161">
        <f t="shared" si="0"/>
        <v>1.0184256924738604</v>
      </c>
      <c r="L34" s="173">
        <f>J34/C34</f>
        <v>0.8417520233933973</v>
      </c>
      <c r="M34" s="167">
        <f t="shared" si="5"/>
        <v>-95864.72999999998</v>
      </c>
    </row>
    <row r="35" spans="1:13" ht="12.75">
      <c r="A35" s="160" t="s">
        <v>103</v>
      </c>
      <c r="B35" s="166">
        <f>SUM(B18+B34)</f>
        <v>1345925.1</v>
      </c>
      <c r="C35" s="166">
        <f>SUM(C18+C34)</f>
        <v>1391656.54</v>
      </c>
      <c r="D35" s="161">
        <f t="shared" si="4"/>
        <v>1.0339777005421773</v>
      </c>
      <c r="I35" s="166">
        <f>SUM(I18+I34)</f>
        <v>1272245.8</v>
      </c>
      <c r="J35" s="166">
        <f>SUM(J18+J34)</f>
        <v>1290260.6</v>
      </c>
      <c r="K35" s="161">
        <f t="shared" si="0"/>
        <v>1.0141598423826592</v>
      </c>
      <c r="L35" s="173">
        <f>J35/C35</f>
        <v>0.9271401117405018</v>
      </c>
      <c r="M35" s="167">
        <f t="shared" si="5"/>
        <v>-101395.93999999994</v>
      </c>
    </row>
    <row r="36" spans="1:13" ht="12.75">
      <c r="A36" s="160" t="s">
        <v>104</v>
      </c>
      <c r="B36" s="166">
        <f>SUM(B37:B42)</f>
        <v>1091664.5</v>
      </c>
      <c r="C36" s="166">
        <f>SUM(C37:C42)</f>
        <v>1082899.92</v>
      </c>
      <c r="D36" s="161">
        <f t="shared" si="4"/>
        <v>0.9919713611645335</v>
      </c>
      <c r="I36" s="166">
        <f>SUM(I37:I42)</f>
        <v>1296460.5499999998</v>
      </c>
      <c r="J36" s="166">
        <f>SUM(J37:J42)</f>
        <v>1251944.0999999999</v>
      </c>
      <c r="K36" s="161">
        <f t="shared" si="0"/>
        <v>0.9656630894013706</v>
      </c>
      <c r="L36" s="173">
        <f>J36/C36</f>
        <v>1.156103234359829</v>
      </c>
      <c r="M36" s="167">
        <f t="shared" si="5"/>
        <v>169044.17999999993</v>
      </c>
    </row>
    <row r="37" spans="1:13" ht="12.75">
      <c r="A37" s="164" t="s">
        <v>105</v>
      </c>
      <c r="B37" s="162">
        <v>0</v>
      </c>
      <c r="C37" s="162">
        <v>0</v>
      </c>
      <c r="D37" s="158"/>
      <c r="I37" s="162">
        <v>0</v>
      </c>
      <c r="J37" s="162">
        <v>0</v>
      </c>
      <c r="K37" s="158"/>
      <c r="L37" s="171"/>
      <c r="M37" s="167">
        <f t="shared" si="5"/>
        <v>0</v>
      </c>
    </row>
    <row r="38" spans="1:13" ht="12.75">
      <c r="A38" s="164" t="s">
        <v>107</v>
      </c>
      <c r="B38" s="162">
        <v>82217.8</v>
      </c>
      <c r="C38" s="162">
        <v>79908.81</v>
      </c>
      <c r="D38" s="158">
        <f>C38/B38/100%</f>
        <v>0.9719161787350183</v>
      </c>
      <c r="I38" s="162">
        <v>109927.75</v>
      </c>
      <c r="J38" s="162">
        <v>77566.6</v>
      </c>
      <c r="K38" s="158">
        <f>J38/I38/100%</f>
        <v>0.7056143694381083</v>
      </c>
      <c r="L38" s="171">
        <f>J38/C38</f>
        <v>0.9706889640829341</v>
      </c>
      <c r="M38" s="167">
        <f t="shared" si="5"/>
        <v>-2342.209999999992</v>
      </c>
    </row>
    <row r="39" spans="1:13" ht="12.75">
      <c r="A39" s="164" t="s">
        <v>108</v>
      </c>
      <c r="B39" s="162">
        <v>959299</v>
      </c>
      <c r="C39" s="162">
        <v>953582.88</v>
      </c>
      <c r="D39" s="163">
        <f>C39/B39/100%</f>
        <v>0.9940413572827659</v>
      </c>
      <c r="H39" s="8"/>
      <c r="I39" s="162">
        <v>1072489</v>
      </c>
      <c r="J39" s="162">
        <v>1060333.7</v>
      </c>
      <c r="K39" s="163">
        <f>J39/I39/100%</f>
        <v>0.9886662707030095</v>
      </c>
      <c r="L39" s="171">
        <f>J39/C39</f>
        <v>1.1119470810969256</v>
      </c>
      <c r="M39" s="167">
        <f t="shared" si="5"/>
        <v>106750.81999999995</v>
      </c>
    </row>
    <row r="40" spans="1:13" ht="12.75">
      <c r="A40" s="164" t="s">
        <v>106</v>
      </c>
      <c r="B40" s="162">
        <v>49750.3</v>
      </c>
      <c r="C40" s="162">
        <v>49010.84</v>
      </c>
      <c r="D40" s="163">
        <f>C40/B40/100%</f>
        <v>0.9851365720407715</v>
      </c>
      <c r="H40" s="8"/>
      <c r="I40" s="162">
        <v>113947.9</v>
      </c>
      <c r="J40" s="162">
        <v>113947.9</v>
      </c>
      <c r="K40" s="163">
        <f>J40/I40/100%</f>
        <v>1</v>
      </c>
      <c r="L40" s="171">
        <f>J40/C40</f>
        <v>2.3249530103952516</v>
      </c>
      <c r="M40" s="167">
        <f t="shared" si="5"/>
        <v>64937.06</v>
      </c>
    </row>
    <row r="41" spans="1:13" ht="12.75">
      <c r="A41" s="159" t="s">
        <v>112</v>
      </c>
      <c r="B41" s="162">
        <v>397.4</v>
      </c>
      <c r="C41" s="162">
        <v>397.39</v>
      </c>
      <c r="D41" s="163"/>
      <c r="H41" s="8"/>
      <c r="I41" s="162">
        <v>96.7</v>
      </c>
      <c r="J41" s="162">
        <v>96.7</v>
      </c>
      <c r="K41" s="163"/>
      <c r="L41" s="171">
        <f>J41/C41</f>
        <v>0.2433377790080274</v>
      </c>
      <c r="M41" s="167">
        <f t="shared" si="5"/>
        <v>-300.69</v>
      </c>
    </row>
    <row r="42" spans="1:13" ht="13.5" customHeight="1">
      <c r="A42" s="159" t="s">
        <v>94</v>
      </c>
      <c r="B42" s="162">
        <v>0</v>
      </c>
      <c r="C42" s="162">
        <v>0</v>
      </c>
      <c r="D42" s="163"/>
      <c r="H42" s="8"/>
      <c r="I42" s="162">
        <v>-0.8</v>
      </c>
      <c r="J42" s="162">
        <v>-0.8</v>
      </c>
      <c r="K42" s="163">
        <f>J42/I42/100%</f>
        <v>1</v>
      </c>
      <c r="L42" s="171"/>
      <c r="M42" s="167">
        <f t="shared" si="5"/>
        <v>-0.8</v>
      </c>
    </row>
    <row r="43" spans="1:13" ht="14.25" customHeight="1">
      <c r="A43" s="165" t="s">
        <v>109</v>
      </c>
      <c r="B43" s="166">
        <f>SUM(B36+B35)</f>
        <v>2437589.6</v>
      </c>
      <c r="C43" s="166">
        <f>SUM(C36+C35)</f>
        <v>2474556.46</v>
      </c>
      <c r="D43" s="161">
        <f>C43/B43/100%</f>
        <v>1.0151653338199342</v>
      </c>
      <c r="I43" s="166">
        <f>SUM(I36+I35)</f>
        <v>2568706.3499999996</v>
      </c>
      <c r="J43" s="166">
        <f>SUM(J36+J35)</f>
        <v>2542204.7</v>
      </c>
      <c r="K43" s="161">
        <f>J43/I43/100%</f>
        <v>0.9896828806453492</v>
      </c>
      <c r="L43" s="173">
        <f>J43/C43</f>
        <v>1.0273375213269533</v>
      </c>
      <c r="M43" s="167">
        <f t="shared" si="5"/>
        <v>67648.24000000022</v>
      </c>
    </row>
    <row r="44" spans="2:4" ht="12.75">
      <c r="B44" s="155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4" ht="12.75">
      <c r="A50" s="101"/>
      <c r="B50" s="101"/>
      <c r="C50" s="101"/>
      <c r="D50" s="153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ht="12.75">
      <c r="D62" s="115"/>
    </row>
    <row r="63" spans="1:4" ht="15.75">
      <c r="A63" s="183"/>
      <c r="B63" s="183"/>
      <c r="C63" s="183"/>
      <c r="D63" s="184"/>
    </row>
    <row r="64" spans="1:4" ht="15.75">
      <c r="A64" s="156"/>
      <c r="B64" s="156"/>
      <c r="C64" s="156"/>
      <c r="D64" s="115"/>
    </row>
    <row r="65" spans="1:4" ht="15.75">
      <c r="A65" s="129"/>
      <c r="B65" s="129"/>
      <c r="C65" s="129"/>
      <c r="D65" s="11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</sheetData>
  <sheetProtection/>
  <mergeCells count="11">
    <mergeCell ref="A63:D63"/>
    <mergeCell ref="I3:I5"/>
    <mergeCell ref="A3:A5"/>
    <mergeCell ref="B3:B5"/>
    <mergeCell ref="C3:C5"/>
    <mergeCell ref="L3:L5"/>
    <mergeCell ref="M3:M5"/>
    <mergeCell ref="K3:K5"/>
    <mergeCell ref="A2:K2"/>
    <mergeCell ref="J3:J5"/>
    <mergeCell ref="D3:D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2017-02-27T07:50:56Z</cp:lastPrinted>
  <dcterms:created xsi:type="dcterms:W3CDTF">1998-12-22T06:31:00Z</dcterms:created>
  <dcterms:modified xsi:type="dcterms:W3CDTF">2017-02-27T07:57:25Z</dcterms:modified>
  <cp:category/>
  <cp:version/>
  <cp:contentType/>
  <cp:contentStatus/>
</cp:coreProperties>
</file>