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Приложение № 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<sst xmlns="http://schemas.openxmlformats.org/spreadsheetml/2006/main" count="125" uniqueCount="125">
  <si>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Наименование показателя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</si>
  <si>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</si>
  <si>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</si>
  <si>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</si>
  <si>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</si>
  <si>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</si>
  <si>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</si>
  <si>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</si>
  <si>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</si>
  <si>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</si>
  <si>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</si>
  <si>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</si>
  <si>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</si>
  <si>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</si>
  <si>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</si>
  <si>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</si>
  <si>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</si>
  <si>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</si>
  <si>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</si>
  <si>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</si>
  <si>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</si>
  <si>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</si>
  <si>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</si>
  <si>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</si>
  <si>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</si>
  <si>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</si>
  <si>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</si>
  <si>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</si>
  <si>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</si>
  <si>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</si>
  <si>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</si>
  <si>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</si>
  <si>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</si>
  <si>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</si>
  <si>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Код дохода по БК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</si>
  <si>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</si>
  <si>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</si>
  <si>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</si>
  <si>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</si>
  <si>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</si>
  <si>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</si>
  <si>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</si>
  <si>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</si>
  <si>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</si>
  <si>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Платежи от государственных и муниципальных предприятий</t>
  </si>
  <si>
    <t>000 2 02 02999 00 0000 151</t>
  </si>
  <si>
    <t>Прочие субсидии</t>
  </si>
  <si>
    <t>000 2 02 02000 00 0000 151</t>
  </si>
  <si>
    <t>000 2 02 03015 00 0000 151</t>
  </si>
  <si>
    <t>000 2 02 03021 00 000 151</t>
  </si>
  <si>
    <t>000 2 02 03022 00 0000 151</t>
  </si>
  <si>
    <t>000 2 02 03029 00 0000 151</t>
  </si>
  <si>
    <t>000 2 02 03999 00 0000 151</t>
  </si>
  <si>
    <t>Прочие субвенции</t>
  </si>
  <si>
    <t>000 2 02 03024 00 0000 151</t>
  </si>
  <si>
    <t xml:space="preserve">Назначено         </t>
  </si>
  <si>
    <t xml:space="preserve">Исполнено   </t>
  </si>
  <si>
    <t>(тыс.рублей)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</si>
  <si>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</si>
  <si>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</si>
  <si>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</si>
  <si>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</si>
  <si>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</si>
  <si>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</si>
  <si>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</si>
  <si>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</si>
  <si>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</si>
  <si>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</si>
  <si>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</si>
  <si>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гражданом субсидий на оплату   жилого помещения и коммунальных услуг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</si>
  <si>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</si>
  <si>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Приложение № 1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</si>
  <si>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внебюджетныхфондов и созданных ими учреждений (за исключением имущества автономных учреждений)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</si>
  <si>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</si>
  <si>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</si>
  <si>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000 2 02 00000 00 0000 000</t>
  </si>
  <si>
    <t>ДОХОДЫ БЮДЖЕТА, ИТОГО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</si>
  <si>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</si>
  <si>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</si>
  <si>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</si>
  <si>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000 2 02 04019 00 0000 151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</si>
  <si>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</si>
  <si>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</si>
  <si>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000 2 02 01000 00 0000 000</t>
  </si>
  <si>
    <t>БЕЗВОЗМЕЗДНЫЕ ПОСТУПЛЕНИЯ ОТ ДРУГИХ БЮДЖЕТОВ БЮДЖЕТНОЙ СИСТЕМЫ РОССИЙСКОЙ ФЕДЕРАЦИИ</t>
  </si>
  <si>
    <t>Субвенции бюджетам  городских  округов на осуществление первичного воинского учета на территориях, где отсутствуют военные комиссариаты</t>
  </si>
  <si>
    <t>Налог, взимаемый в связи с применением упрощенной ситемы налогообложения</t>
  </si>
  <si>
    <t>000 1 05 01000 00 0000 110</t>
  </si>
  <si>
    <t>000 1 01 02000 00 0000 110</t>
  </si>
  <si>
    <t>000 1 05 02000 00 0000 110</t>
  </si>
  <si>
    <t>000 1 05 04000 00 0000 110</t>
  </si>
  <si>
    <t>Налога, взимаемый в связи с применением патентной системы налогообложения</t>
  </si>
  <si>
    <t>000 1 03 00000 00 0000 000</t>
  </si>
  <si>
    <t>000 1 03 02000 00 0000 110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</si>
  <si>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</si>
  <si>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</si>
  <si>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000 2 02 03119 00 0000 151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</si>
  <si>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</si>
  <si>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000 2 18 00000 00 0000 180</t>
  </si>
  <si>
    <t>000 2 19 00000 00 0000 151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</si>
  <si>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</si>
  <si>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000 2 02 04999 00 0000 151</t>
  </si>
  <si>
    <t xml:space="preserve">Прочие межбюджетные трансферты, передаваемые бюджетам городских округов </t>
  </si>
  <si>
    <t>000 1 13 00000 00 0000 000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</si>
  <si>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</si>
  <si>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</t>
  </si>
  <si>
    <t>000 1 13 02000 00 0000 130</t>
  </si>
  <si>
    <t>000 2 02 02008 00 0000 151</t>
  </si>
  <si>
    <t>Субсидии бюджетам на обеспечение жильем молодых семей</t>
  </si>
  <si>
    <t>Субсидии бюджетам городских округов на реализацию федеральных целевых программ</t>
  </si>
  <si>
    <t>000 2 02 02051 04 0000 151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</si>
  <si>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</si>
  <si>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</si>
  <si>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</si>
  <si>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000 1 05 03000 00 0000 110</t>
  </si>
  <si>
    <t xml:space="preserve">          Исполнение бюджета города Реутов за 2014 год по доходам </t>
  </si>
  <si>
    <t>к Решению Совета депутатов</t>
  </si>
  <si>
    <t>города Реутов</t>
  </si>
  <si>
    <t>Доходы от продажи квартир</t>
  </si>
  <si>
    <t>000 1 14 01000 00 0000 410</t>
  </si>
  <si>
    <t>Субсидии бюджетам на государственную поддержку малого и среднего предпринимательства</t>
  </si>
  <si>
    <t>000 2 02 02009 04 0000 151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</si>
  <si>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</si>
  <si>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</si>
  <si>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от 29.04.2015 № 19/2015-НА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</si>
</sst>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%"/>
    <numFmt numFmtId="182" formatCode="#,##0.0"/>
    <numFmt numFmtId="183" formatCode="#,##0.00_ ;[Red]\-#,##0.00\ ;"/>
    <numFmt numFmtId="184" formatCode="[$-FC19]d\ mmmm\ yyyy\ &quot;г.&quot;"/>
  </numFmts>
  <fonts count="50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182" fontId="7" fillId="0" borderId="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left" vertical="top" wrapText="1"/>
    </xf>
    <xf numFmtId="182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2" fontId="4" fillId="0" borderId="10" xfId="0" applyNumberFormat="1" applyFont="1" applyBorder="1" applyAlignment="1" applyProtection="1">
      <alignment horizontal="right"/>
      <protection/>
    </xf>
    <xf numFmtId="182" fontId="7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49" fontId="49" fillId="0" borderId="10" xfId="60" applyNumberFormat="1" applyFont="1" applyBorder="1" applyAlignment="1">
      <alignment wrapText="1"/>
      <protection/>
    </xf>
    <xf numFmtId="49" fontId="49" fillId="0" borderId="10" xfId="61" applyNumberFormat="1" applyFont="1" applyBorder="1" applyAlignment="1">
      <alignment horizontal="center"/>
      <protection/>
    </xf>
    <xf numFmtId="49" fontId="49" fillId="0" borderId="10" xfId="52" applyNumberFormat="1" applyFont="1" applyBorder="1" applyAlignment="1">
      <alignment wrapText="1"/>
      <protection/>
    </xf>
    <xf numFmtId="49" fontId="49" fillId="0" borderId="10" xfId="53" applyNumberFormat="1" applyFont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1" fontId="4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zoomScalePageLayoutView="0" workbookViewId="0" topLeftCell="A1">
      <selection activeCell="C4" sqref="C4:E4"/>
    </sheetView>
  </sheetViews>
  <sheetFormatPr defaultColWidth="9.00390625" defaultRowHeight="12"/>
  <cols>
    <col min="1" max="1" width="31.375" style="17" customWidth="1"/>
    <col min="2" max="2" width="74.625" style="5" customWidth="1"/>
    <col min="3" max="3" width="17.375" style="9" customWidth="1"/>
    <col min="4" max="4" width="15.625" style="6" customWidth="1"/>
    <col min="5" max="5" width="13.00390625" style="7" customWidth="1"/>
    <col min="6" max="20" width="11.00390625" style="4" customWidth="1"/>
  </cols>
  <sheetData>
    <row r="1" spans="2:5" ht="15.75">
      <c r="B1" s="15"/>
      <c r="C1" s="43" t="s">
        <v>71</v>
      </c>
      <c r="D1" s="44"/>
      <c r="E1" s="45"/>
    </row>
    <row r="2" spans="2:5" ht="15.75">
      <c r="B2" s="15"/>
      <c r="C2" s="52" t="s">
        <v>116</v>
      </c>
      <c r="D2" s="52"/>
      <c r="E2" s="52"/>
    </row>
    <row r="3" spans="2:5" ht="15.75">
      <c r="B3" s="15"/>
      <c r="C3" s="52" t="s">
        <v>117</v>
      </c>
      <c r="D3" s="52"/>
      <c r="E3" s="52"/>
    </row>
    <row r="4" spans="2:5" ht="15.75">
      <c r="B4" s="15"/>
      <c r="C4" s="53" t="s">
        <v>124</v>
      </c>
      <c r="D4" s="52"/>
      <c r="E4" s="52"/>
    </row>
    <row r="5" spans="2:5" ht="15.75">
      <c r="B5" s="15"/>
      <c r="C5" s="31"/>
      <c r="D5" s="30"/>
      <c r="E5" s="30"/>
    </row>
    <row r="6" spans="1:20" s="2" customFormat="1" ht="17.25" customHeight="1">
      <c r="A6" s="17"/>
      <c r="B6" s="42" t="s">
        <v>115</v>
      </c>
      <c r="C6" s="16"/>
      <c r="D6" s="16"/>
      <c r="E6" s="1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5" ht="16.5" customHeight="1">
      <c r="B7" s="13"/>
      <c r="C7" s="16"/>
      <c r="D7" s="54" t="s">
        <v>57</v>
      </c>
      <c r="E7" s="55"/>
    </row>
    <row r="8" spans="1:20" s="3" customFormat="1" ht="27.75" customHeight="1">
      <c r="A8" s="50" t="s">
        <v>34</v>
      </c>
      <c r="B8" s="57" t="s">
        <v>0</v>
      </c>
      <c r="C8" s="58" t="s">
        <v>55</v>
      </c>
      <c r="D8" s="58" t="s">
        <v>56</v>
      </c>
      <c r="E8" s="56" t="s">
        <v>40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" customFormat="1" ht="20.25" customHeight="1">
      <c r="A9" s="51"/>
      <c r="B9" s="57"/>
      <c r="C9" s="59"/>
      <c r="D9" s="59"/>
      <c r="E9" s="5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15.75">
      <c r="A10" s="28" t="s">
        <v>1</v>
      </c>
      <c r="B10" s="19" t="s">
        <v>76</v>
      </c>
      <c r="C10" s="35">
        <f>SUM(C11,C43)</f>
        <v>2411882.1799999997</v>
      </c>
      <c r="D10" s="35">
        <f>SUM(D11,D43)</f>
        <v>2437361.59</v>
      </c>
      <c r="E10" s="36">
        <f aca="true" t="shared" si="0" ref="E10:E20">D10/C10*100</f>
        <v>101.05641188492882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" customFormat="1" ht="15.75">
      <c r="A11" s="29" t="s">
        <v>3</v>
      </c>
      <c r="B11" s="19" t="s">
        <v>2</v>
      </c>
      <c r="C11" s="35">
        <f>C12++C14+C16+C21+C24+C25+C26+C33+C37+C41+C42+C35</f>
        <v>1220350.9</v>
      </c>
      <c r="D11" s="35">
        <f>D12++D14+D16+D21+D24+D25+D26+D33++D35+D37+D41+D42</f>
        <v>1262623.8499999999</v>
      </c>
      <c r="E11" s="36">
        <f t="shared" si="0"/>
        <v>103.4639995758597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" customFormat="1" ht="15.75">
      <c r="A12" s="29" t="s">
        <v>35</v>
      </c>
      <c r="B12" s="19" t="s">
        <v>4</v>
      </c>
      <c r="C12" s="35">
        <f>SUM(C13:C13)</f>
        <v>255745</v>
      </c>
      <c r="D12" s="35">
        <f>SUM(D13:D13)</f>
        <v>264263.81</v>
      </c>
      <c r="E12" s="36">
        <f t="shared" si="0"/>
        <v>103.33097812273944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" customFormat="1" ht="15.75">
      <c r="A13" s="29" t="s">
        <v>88</v>
      </c>
      <c r="B13" s="18" t="s">
        <v>5</v>
      </c>
      <c r="C13" s="35">
        <v>255745</v>
      </c>
      <c r="D13" s="37">
        <v>264263.81</v>
      </c>
      <c r="E13" s="36">
        <f t="shared" si="0"/>
        <v>103.33097812273944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" customFormat="1" ht="31.5">
      <c r="A14" s="29" t="s">
        <v>92</v>
      </c>
      <c r="B14" s="19" t="s">
        <v>94</v>
      </c>
      <c r="C14" s="35">
        <f>SUM(C15)</f>
        <v>2540</v>
      </c>
      <c r="D14" s="35">
        <f>SUM(D15)</f>
        <v>2616.4</v>
      </c>
      <c r="E14" s="36">
        <f t="shared" si="0"/>
        <v>103.00787401574803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" customFormat="1" ht="31.5">
      <c r="A15" s="29" t="s">
        <v>93</v>
      </c>
      <c r="B15" s="18" t="s">
        <v>95</v>
      </c>
      <c r="C15" s="35">
        <v>2540</v>
      </c>
      <c r="D15" s="37">
        <v>2616.4</v>
      </c>
      <c r="E15" s="36">
        <f t="shared" si="0"/>
        <v>103.00787401574803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" customFormat="1" ht="15.75">
      <c r="A16" s="29" t="s">
        <v>7</v>
      </c>
      <c r="B16" s="19" t="s">
        <v>6</v>
      </c>
      <c r="C16" s="35">
        <f>SUM(C17:C20)</f>
        <v>210397.9</v>
      </c>
      <c r="D16" s="35">
        <f>SUM(D17:D20)</f>
        <v>215592.87999999998</v>
      </c>
      <c r="E16" s="36">
        <f t="shared" si="0"/>
        <v>102.46912160244945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5" ht="18.75" customHeight="1">
      <c r="A17" s="32" t="s">
        <v>87</v>
      </c>
      <c r="B17" s="27" t="s">
        <v>86</v>
      </c>
      <c r="C17" s="35">
        <v>106162</v>
      </c>
      <c r="D17" s="37">
        <v>110768.72</v>
      </c>
      <c r="E17" s="36">
        <f t="shared" si="0"/>
        <v>104.33933045722574</v>
      </c>
    </row>
    <row r="18" spans="1:5" ht="32.25" customHeight="1">
      <c r="A18" s="29" t="s">
        <v>89</v>
      </c>
      <c r="B18" s="21" t="s">
        <v>8</v>
      </c>
      <c r="C18" s="35">
        <v>98835.9</v>
      </c>
      <c r="D18" s="37">
        <v>99061.21</v>
      </c>
      <c r="E18" s="36">
        <f t="shared" si="0"/>
        <v>100.22796372573124</v>
      </c>
    </row>
    <row r="19" spans="1:5" ht="19.5" customHeight="1">
      <c r="A19" s="24" t="s">
        <v>114</v>
      </c>
      <c r="B19" s="23" t="s">
        <v>113</v>
      </c>
      <c r="C19" s="35">
        <v>0</v>
      </c>
      <c r="D19" s="37">
        <v>6.58</v>
      </c>
      <c r="E19" s="36"/>
    </row>
    <row r="20" spans="1:5" ht="32.25" customHeight="1">
      <c r="A20" s="29" t="s">
        <v>90</v>
      </c>
      <c r="B20" s="27" t="s">
        <v>91</v>
      </c>
      <c r="C20" s="35">
        <v>5400</v>
      </c>
      <c r="D20" s="37">
        <v>5756.37</v>
      </c>
      <c r="E20" s="36">
        <f t="shared" si="0"/>
        <v>106.59944444444444</v>
      </c>
    </row>
    <row r="21" spans="1:20" s="1" customFormat="1" ht="15.75">
      <c r="A21" s="29" t="s">
        <v>10</v>
      </c>
      <c r="B21" s="19" t="s">
        <v>9</v>
      </c>
      <c r="C21" s="35">
        <f>SUM(C22:C23)</f>
        <v>166319</v>
      </c>
      <c r="D21" s="35">
        <f>SUM(D22:D23)</f>
        <v>173265.64</v>
      </c>
      <c r="E21" s="36">
        <f aca="true" t="shared" si="1" ref="E21:E66">D21/C21*100</f>
        <v>104.17669658908484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5" ht="18.75" customHeight="1">
      <c r="A22" s="29" t="s">
        <v>41</v>
      </c>
      <c r="B22" s="21" t="s">
        <v>11</v>
      </c>
      <c r="C22" s="35">
        <v>62900</v>
      </c>
      <c r="D22" s="37">
        <v>66550.99</v>
      </c>
      <c r="E22" s="36">
        <f t="shared" si="1"/>
        <v>105.80443561208268</v>
      </c>
    </row>
    <row r="23" spans="1:20" s="1" customFormat="1" ht="19.5" customHeight="1">
      <c r="A23" s="29" t="s">
        <v>37</v>
      </c>
      <c r="B23" s="21" t="s">
        <v>36</v>
      </c>
      <c r="C23" s="35">
        <v>103419</v>
      </c>
      <c r="D23" s="37">
        <v>106714.65</v>
      </c>
      <c r="E23" s="36">
        <f t="shared" si="1"/>
        <v>103.18669683520436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" customFormat="1" ht="15.75">
      <c r="A24" s="29" t="s">
        <v>13</v>
      </c>
      <c r="B24" s="19" t="s">
        <v>12</v>
      </c>
      <c r="C24" s="35">
        <v>6390</v>
      </c>
      <c r="D24" s="35">
        <v>6741.57</v>
      </c>
      <c r="E24" s="36">
        <f t="shared" si="1"/>
        <v>105.5018779342723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" customFormat="1" ht="38.25" customHeight="1">
      <c r="A25" s="29" t="s">
        <v>14</v>
      </c>
      <c r="B25" s="26" t="s">
        <v>61</v>
      </c>
      <c r="C25" s="35">
        <v>0</v>
      </c>
      <c r="D25" s="35">
        <v>-5.16</v>
      </c>
      <c r="E25" s="36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" customFormat="1" ht="45.75" customHeight="1">
      <c r="A26" s="29" t="s">
        <v>15</v>
      </c>
      <c r="B26" s="33" t="s">
        <v>60</v>
      </c>
      <c r="C26" s="35">
        <f>SUM(C27:C27,C31:C32)</f>
        <v>467415</v>
      </c>
      <c r="D26" s="35">
        <f>SUM(D27,D31:D32)</f>
        <v>486960.77</v>
      </c>
      <c r="E26" s="36">
        <f t="shared" si="1"/>
        <v>104.18167367328819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" customFormat="1" ht="31.5">
      <c r="A27" s="29" t="s">
        <v>16</v>
      </c>
      <c r="B27" s="18" t="s">
        <v>62</v>
      </c>
      <c r="C27" s="35">
        <f>SUM(C28+C29+C30)</f>
        <v>446700</v>
      </c>
      <c r="D27" s="35">
        <f>SUM(D28+D29+D30)</f>
        <v>466219.87</v>
      </c>
      <c r="E27" s="36">
        <f t="shared" si="1"/>
        <v>104.36979404522052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5" ht="63">
      <c r="A28" s="29" t="s">
        <v>17</v>
      </c>
      <c r="B28" s="20" t="s">
        <v>63</v>
      </c>
      <c r="C28" s="35">
        <v>339000</v>
      </c>
      <c r="D28" s="35">
        <v>352702.12</v>
      </c>
      <c r="E28" s="36">
        <f t="shared" si="1"/>
        <v>104.04192330383482</v>
      </c>
    </row>
    <row r="29" spans="1:5" ht="98.25" customHeight="1">
      <c r="A29" s="29" t="s">
        <v>73</v>
      </c>
      <c r="B29" s="22" t="s">
        <v>74</v>
      </c>
      <c r="C29" s="35">
        <v>8700</v>
      </c>
      <c r="D29" s="35">
        <v>9469.45</v>
      </c>
      <c r="E29" s="36">
        <f t="shared" si="1"/>
        <v>108.84425287356324</v>
      </c>
    </row>
    <row r="30" spans="1:5" ht="64.5" customHeight="1">
      <c r="A30" s="29" t="s">
        <v>18</v>
      </c>
      <c r="B30" s="22" t="s">
        <v>72</v>
      </c>
      <c r="C30" s="35">
        <v>99000</v>
      </c>
      <c r="D30" s="35">
        <v>104048.3</v>
      </c>
      <c r="E30" s="36">
        <f t="shared" si="1"/>
        <v>105.09929292929294</v>
      </c>
    </row>
    <row r="31" spans="1:20" s="1" customFormat="1" ht="19.5" customHeight="1">
      <c r="A31" s="29" t="s">
        <v>19</v>
      </c>
      <c r="B31" s="21" t="s">
        <v>44</v>
      </c>
      <c r="C31" s="35">
        <v>370</v>
      </c>
      <c r="D31" s="35">
        <v>375.7</v>
      </c>
      <c r="E31" s="36">
        <f t="shared" si="1"/>
        <v>101.54054054054053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1" customFormat="1" ht="69.75" customHeight="1">
      <c r="A32" s="29" t="s">
        <v>42</v>
      </c>
      <c r="B32" s="21" t="s">
        <v>64</v>
      </c>
      <c r="C32" s="35">
        <v>20345</v>
      </c>
      <c r="D32" s="35">
        <v>20365.2</v>
      </c>
      <c r="E32" s="36">
        <f t="shared" si="1"/>
        <v>100.09928729417548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1" customFormat="1" ht="15.75">
      <c r="A33" s="29" t="s">
        <v>21</v>
      </c>
      <c r="B33" s="19" t="s">
        <v>20</v>
      </c>
      <c r="C33" s="35">
        <f>SUM(C34)</f>
        <v>620</v>
      </c>
      <c r="D33" s="35">
        <f>SUM(D34)</f>
        <v>624</v>
      </c>
      <c r="E33" s="36">
        <f t="shared" si="1"/>
        <v>100.64516129032258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5" ht="18" customHeight="1">
      <c r="A34" s="29" t="s">
        <v>23</v>
      </c>
      <c r="B34" s="18" t="s">
        <v>22</v>
      </c>
      <c r="C34" s="35">
        <v>620</v>
      </c>
      <c r="D34" s="35">
        <v>624</v>
      </c>
      <c r="E34" s="36">
        <f t="shared" si="1"/>
        <v>100.64516129032258</v>
      </c>
    </row>
    <row r="35" spans="1:5" ht="30" customHeight="1">
      <c r="A35" s="29" t="s">
        <v>103</v>
      </c>
      <c r="B35" s="18" t="s">
        <v>104</v>
      </c>
      <c r="C35" s="35">
        <f>SUM(C36)</f>
        <v>6128.6</v>
      </c>
      <c r="D35" s="35">
        <f>SUM(D36)</f>
        <v>6128.64</v>
      </c>
      <c r="E35" s="36">
        <f>SUM(D35/C35*100)</f>
        <v>100.00065267760989</v>
      </c>
    </row>
    <row r="36" spans="1:5" ht="15.75">
      <c r="A36" s="29" t="s">
        <v>106</v>
      </c>
      <c r="B36" s="18" t="s">
        <v>105</v>
      </c>
      <c r="C36" s="35">
        <v>6128.6</v>
      </c>
      <c r="D36" s="35">
        <v>6128.64</v>
      </c>
      <c r="E36" s="36">
        <f>SUM(D36/C36*100)</f>
        <v>100.00065267760989</v>
      </c>
    </row>
    <row r="37" spans="1:20" s="1" customFormat="1" ht="31.5">
      <c r="A37" s="29" t="s">
        <v>25</v>
      </c>
      <c r="B37" s="19" t="s">
        <v>24</v>
      </c>
      <c r="C37" s="35">
        <f>SUM(C38,C39,C40)</f>
        <v>84147</v>
      </c>
      <c r="D37" s="35">
        <f>SUM(D38,D39,D40)</f>
        <v>85251.78</v>
      </c>
      <c r="E37" s="36">
        <f t="shared" si="1"/>
        <v>101.31291668152163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" customFormat="1" ht="15.75">
      <c r="A38" s="47" t="s">
        <v>119</v>
      </c>
      <c r="B38" s="46" t="s">
        <v>118</v>
      </c>
      <c r="C38" s="35">
        <v>2544</v>
      </c>
      <c r="D38" s="35">
        <v>2544.49</v>
      </c>
      <c r="E38" s="36">
        <f>SUM(D38/C38*100)</f>
        <v>100.01926100628931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" customFormat="1" ht="63">
      <c r="A39" s="29" t="s">
        <v>26</v>
      </c>
      <c r="B39" s="18" t="s">
        <v>65</v>
      </c>
      <c r="C39" s="35">
        <v>64803</v>
      </c>
      <c r="D39" s="35">
        <v>65855.94</v>
      </c>
      <c r="E39" s="36">
        <f t="shared" si="1"/>
        <v>101.6248321836952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" customFormat="1" ht="70.5" customHeight="1">
      <c r="A40" s="29" t="s">
        <v>43</v>
      </c>
      <c r="B40" s="21" t="s">
        <v>66</v>
      </c>
      <c r="C40" s="35">
        <v>16800</v>
      </c>
      <c r="D40" s="35">
        <v>16851.35</v>
      </c>
      <c r="E40" s="36">
        <f t="shared" si="1"/>
        <v>100.30565476190476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15.75">
      <c r="A41" s="29" t="s">
        <v>28</v>
      </c>
      <c r="B41" s="19" t="s">
        <v>27</v>
      </c>
      <c r="C41" s="35">
        <v>20218.4</v>
      </c>
      <c r="D41" s="35">
        <v>20781.3</v>
      </c>
      <c r="E41" s="36">
        <f t="shared" si="1"/>
        <v>102.78409765362244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" customFormat="1" ht="15.75">
      <c r="A42" s="29" t="s">
        <v>30</v>
      </c>
      <c r="B42" s="19" t="s">
        <v>29</v>
      </c>
      <c r="C42" s="35">
        <v>430</v>
      </c>
      <c r="D42" s="35">
        <v>402.22</v>
      </c>
      <c r="E42" s="36">
        <f>SUM(D42/C42*100)</f>
        <v>93.53953488372093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" customFormat="1" ht="15.75">
      <c r="A43" s="29" t="s">
        <v>32</v>
      </c>
      <c r="B43" s="19" t="s">
        <v>31</v>
      </c>
      <c r="C43" s="35">
        <f>SUM(C44,C65:C66)</f>
        <v>1191531.2799999998</v>
      </c>
      <c r="D43" s="35">
        <f>SUM(D44,D65:D66)</f>
        <v>1174737.74</v>
      </c>
      <c r="E43" s="36">
        <f t="shared" si="1"/>
        <v>98.59059176356664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" customFormat="1" ht="31.5">
      <c r="A44" s="29" t="s">
        <v>75</v>
      </c>
      <c r="B44" s="19" t="s">
        <v>84</v>
      </c>
      <c r="C44" s="35">
        <f>SUM(C45,C47,C53,C61)</f>
        <v>1192302.0799999998</v>
      </c>
      <c r="D44" s="35">
        <f>SUM(D45,D47,D53,D61)</f>
        <v>1175248.61</v>
      </c>
      <c r="E44" s="36">
        <f t="shared" si="1"/>
        <v>98.56970223519195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" customFormat="1" ht="31.5">
      <c r="A45" s="29" t="s">
        <v>83</v>
      </c>
      <c r="B45" s="18" t="s">
        <v>77</v>
      </c>
      <c r="C45" s="35">
        <f>SUM(C46:C46)</f>
        <v>208</v>
      </c>
      <c r="D45" s="35">
        <f>SUM(D46:D46)</f>
        <v>208</v>
      </c>
      <c r="E45" s="36">
        <f t="shared" si="1"/>
        <v>100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" customFormat="1" ht="24" customHeight="1">
      <c r="A46" s="24" t="s">
        <v>78</v>
      </c>
      <c r="B46" s="21" t="s">
        <v>79</v>
      </c>
      <c r="C46" s="35">
        <v>208</v>
      </c>
      <c r="D46" s="35">
        <v>208</v>
      </c>
      <c r="E46" s="36">
        <f t="shared" si="1"/>
        <v>100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" customFormat="1" ht="31.5">
      <c r="A47" s="29" t="s">
        <v>47</v>
      </c>
      <c r="B47" s="18" t="s">
        <v>67</v>
      </c>
      <c r="C47" s="35">
        <f>SUM(C48:C52)</f>
        <v>192431.87999999998</v>
      </c>
      <c r="D47" s="35">
        <f>SUM(D48:D52)</f>
        <v>180615.38</v>
      </c>
      <c r="E47" s="36">
        <f t="shared" si="1"/>
        <v>93.85938546149424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" customFormat="1" ht="19.5" customHeight="1">
      <c r="A48" s="29" t="s">
        <v>107</v>
      </c>
      <c r="B48" s="34" t="s">
        <v>108</v>
      </c>
      <c r="C48" s="35">
        <v>1608</v>
      </c>
      <c r="D48" s="35">
        <v>1607.79</v>
      </c>
      <c r="E48" s="36">
        <f t="shared" si="1"/>
        <v>99.98694029850746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" customFormat="1" ht="32.25" customHeight="1">
      <c r="A49" s="49" t="s">
        <v>121</v>
      </c>
      <c r="B49" s="48" t="s">
        <v>120</v>
      </c>
      <c r="C49" s="35">
        <v>1990</v>
      </c>
      <c r="D49" s="35">
        <v>1990</v>
      </c>
      <c r="E49" s="36">
        <f>SUM(D49/C49*100)</f>
        <v>100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" customFormat="1" ht="31.5">
      <c r="A50" s="41" t="s">
        <v>110</v>
      </c>
      <c r="B50" s="39" t="s">
        <v>109</v>
      </c>
      <c r="C50" s="35">
        <v>12139.52</v>
      </c>
      <c r="D50" s="35">
        <v>12022.61</v>
      </c>
      <c r="E50" s="36">
        <f t="shared" si="1"/>
        <v>99.03694709510755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" customFormat="1" ht="78.75">
      <c r="A51" s="29" t="s">
        <v>111</v>
      </c>
      <c r="B51" s="40" t="s">
        <v>112</v>
      </c>
      <c r="C51" s="35">
        <v>5000</v>
      </c>
      <c r="D51" s="35">
        <v>4850</v>
      </c>
      <c r="E51" s="36">
        <f t="shared" si="1"/>
        <v>97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" customFormat="1" ht="21" customHeight="1">
      <c r="A52" s="29" t="s">
        <v>45</v>
      </c>
      <c r="B52" s="21" t="s">
        <v>46</v>
      </c>
      <c r="C52" s="35">
        <v>171694.36</v>
      </c>
      <c r="D52" s="35">
        <v>160144.98</v>
      </c>
      <c r="E52" s="36">
        <f t="shared" si="1"/>
        <v>93.27329098055407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" customFormat="1" ht="31.5">
      <c r="A53" s="29" t="s">
        <v>38</v>
      </c>
      <c r="B53" s="18" t="s">
        <v>58</v>
      </c>
      <c r="C53" s="35">
        <f>SUM(C54:C60)</f>
        <v>925596</v>
      </c>
      <c r="D53" s="35">
        <f>SUM(D54:D60)</f>
        <v>921040.88</v>
      </c>
      <c r="E53" s="36">
        <f t="shared" si="1"/>
        <v>99.50787168483875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" customFormat="1" ht="36" customHeight="1">
      <c r="A54" s="29" t="s">
        <v>48</v>
      </c>
      <c r="B54" s="21" t="s">
        <v>85</v>
      </c>
      <c r="C54" s="35">
        <v>5729</v>
      </c>
      <c r="D54" s="35">
        <v>5729</v>
      </c>
      <c r="E54" s="36">
        <f t="shared" si="1"/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" customFormat="1" ht="37.5" customHeight="1">
      <c r="A55" s="29" t="s">
        <v>49</v>
      </c>
      <c r="B55" s="21" t="s">
        <v>68</v>
      </c>
      <c r="C55" s="35">
        <v>4407</v>
      </c>
      <c r="D55" s="35">
        <v>4407</v>
      </c>
      <c r="E55" s="36">
        <f t="shared" si="1"/>
        <v>100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" customFormat="1" ht="33" customHeight="1">
      <c r="A56" s="29" t="s">
        <v>50</v>
      </c>
      <c r="B56" s="18" t="s">
        <v>69</v>
      </c>
      <c r="C56" s="35">
        <v>31831</v>
      </c>
      <c r="D56" s="35">
        <v>31831</v>
      </c>
      <c r="E56" s="36">
        <f t="shared" si="1"/>
        <v>100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" customFormat="1" ht="31.5">
      <c r="A57" s="29" t="s">
        <v>54</v>
      </c>
      <c r="B57" s="18" t="s">
        <v>59</v>
      </c>
      <c r="C57" s="35">
        <v>100232</v>
      </c>
      <c r="D57" s="35">
        <v>100232</v>
      </c>
      <c r="E57" s="36">
        <f t="shared" si="1"/>
        <v>100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" customFormat="1" ht="72" customHeight="1">
      <c r="A58" s="29" t="s">
        <v>51</v>
      </c>
      <c r="B58" s="21" t="s">
        <v>70</v>
      </c>
      <c r="C58" s="35">
        <v>18772</v>
      </c>
      <c r="D58" s="35">
        <v>18393.98</v>
      </c>
      <c r="E58" s="36">
        <f t="shared" si="1"/>
        <v>97.98625612614532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" customFormat="1" ht="65.25" customHeight="1">
      <c r="A59" s="29" t="s">
        <v>96</v>
      </c>
      <c r="B59" s="27" t="s">
        <v>97</v>
      </c>
      <c r="C59" s="35">
        <v>13642</v>
      </c>
      <c r="D59" s="35">
        <v>13163.99</v>
      </c>
      <c r="E59" s="36">
        <f t="shared" si="1"/>
        <v>96.49604163612373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" customFormat="1" ht="25.5" customHeight="1">
      <c r="A60" s="29" t="s">
        <v>52</v>
      </c>
      <c r="B60" s="21" t="s">
        <v>53</v>
      </c>
      <c r="C60" s="35">
        <v>750983</v>
      </c>
      <c r="D60" s="35">
        <v>747283.91</v>
      </c>
      <c r="E60" s="36">
        <f t="shared" si="1"/>
        <v>99.50743359037422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" customFormat="1" ht="24.75" customHeight="1">
      <c r="A61" s="29" t="s">
        <v>33</v>
      </c>
      <c r="B61" s="21" t="s">
        <v>39</v>
      </c>
      <c r="C61" s="35">
        <f>SUM(C62:C64)</f>
        <v>74066.2</v>
      </c>
      <c r="D61" s="35">
        <f>SUM(D62:D64)</f>
        <v>73384.35</v>
      </c>
      <c r="E61" s="36">
        <f t="shared" si="1"/>
        <v>99.07940464071332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" customFormat="1" ht="53.25" customHeight="1">
      <c r="A62" s="29" t="s">
        <v>80</v>
      </c>
      <c r="B62" s="23" t="s">
        <v>81</v>
      </c>
      <c r="C62" s="35">
        <v>46459.2</v>
      </c>
      <c r="D62" s="35">
        <v>46459.2</v>
      </c>
      <c r="E62" s="36">
        <f t="shared" si="1"/>
        <v>100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" customFormat="1" ht="53.25" customHeight="1">
      <c r="A63" s="29" t="s">
        <v>123</v>
      </c>
      <c r="B63" s="23" t="s">
        <v>122</v>
      </c>
      <c r="C63" s="35">
        <v>355</v>
      </c>
      <c r="D63" s="35">
        <v>355</v>
      </c>
      <c r="E63" s="36">
        <f t="shared" si="1"/>
        <v>100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" customFormat="1" ht="39" customHeight="1">
      <c r="A64" s="29" t="s">
        <v>101</v>
      </c>
      <c r="B64" s="25" t="s">
        <v>102</v>
      </c>
      <c r="C64" s="35">
        <v>27252</v>
      </c>
      <c r="D64" s="35">
        <v>26570.15</v>
      </c>
      <c r="E64" s="36">
        <f t="shared" si="1"/>
        <v>97.49798179950095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1" customFormat="1" ht="35.25" customHeight="1">
      <c r="A65" s="24" t="s">
        <v>98</v>
      </c>
      <c r="B65" s="27" t="s">
        <v>100</v>
      </c>
      <c r="C65" s="35">
        <v>244.5</v>
      </c>
      <c r="D65" s="35">
        <v>504.43</v>
      </c>
      <c r="E65" s="36">
        <f t="shared" si="1"/>
        <v>206.31083844580775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1" customFormat="1" ht="32.25" customHeight="1">
      <c r="A66" s="24" t="s">
        <v>99</v>
      </c>
      <c r="B66" s="25" t="s">
        <v>82</v>
      </c>
      <c r="C66" s="38">
        <v>-1015.3</v>
      </c>
      <c r="D66" s="35">
        <v>-1015.3</v>
      </c>
      <c r="E66" s="36">
        <f t="shared" si="1"/>
        <v>100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5" ht="15.75">
      <c r="B67" s="13"/>
      <c r="C67" s="16"/>
      <c r="D67" s="15"/>
      <c r="E67" s="14"/>
    </row>
  </sheetData>
  <sheetProtection/>
  <mergeCells count="9">
    <mergeCell ref="A8:A9"/>
    <mergeCell ref="C2:E2"/>
    <mergeCell ref="C3:E3"/>
    <mergeCell ref="C4:E4"/>
    <mergeCell ref="D7:E7"/>
    <mergeCell ref="E8:E9"/>
    <mergeCell ref="B8:B9"/>
    <mergeCell ref="C8:C9"/>
    <mergeCell ref="D8:D9"/>
  </mergeCells>
  <printOptions/>
  <pageMargins left="0.984251968503937" right="0.3937007874015748" top="0.3937007874015748" bottom="0.3937007874015748" header="0.31496062992125984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Климанова О.А</cp:lastModifiedBy>
  <cp:lastPrinted>2015-03-25T14:27:38Z</cp:lastPrinted>
  <dcterms:created xsi:type="dcterms:W3CDTF">2008-04-30T08:16:12Z</dcterms:created>
  <dcterms:modified xsi:type="dcterms:W3CDTF">2015-05-07T11:16:08Z</dcterms:modified>
  <cp:category/>
  <cp:version/>
  <cp:contentType/>
  <cp:contentStatus/>
</cp:coreProperties>
</file>