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<sst xmlns="http://schemas.openxmlformats.org/spreadsheetml/2006/main" count="239" uniqueCount="77">
  <si>
    <t>Рз</t>
  </si>
  <si>
    <t>ПР</t>
  </si>
  <si>
    <t>ЦСР</t>
  </si>
  <si>
    <t>ВР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</si>
  <si>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</si>
  <si>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</si>
  <si>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</si>
  <si>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</si>
  <si>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</si>
  <si>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</si>
  <si>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</si>
  <si>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</si>
  <si>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</si>
  <si>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</si>
  <si>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</si>
  <si>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</si>
  <si>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</si>
  <si>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</si>
  <si>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</si>
  <si>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</si>
  <si>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</si>
  <si>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</si>
  <si>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</si>
  <si>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</si>
  <si>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</si>
  <si>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</si>
  <si>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</t>
  </si>
  <si>
    <t>Другие вопросы в области национальной экономики</t>
  </si>
  <si>
    <t>Охрана окружающей среды</t>
  </si>
  <si>
    <t>06</t>
  </si>
  <si>
    <t>05</t>
  </si>
  <si>
    <t>Образование</t>
  </si>
  <si>
    <t>07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</si>
  <si>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</si>
  <si>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</si>
  <si>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</si>
  <si>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</si>
  <si>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</si>
  <si>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</si>
  <si>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08</t>
  </si>
  <si>
    <t xml:space="preserve">Культура 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</si>
  <si>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</si>
  <si>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</si>
  <si>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</si>
  <si>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</si>
  <si>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</si>
  <si>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</si>
  <si>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</si>
  <si>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</si>
  <si>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</si>
  <si>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</si>
  <si>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Скорая медицинская помощь</t>
  </si>
  <si>
    <t>Жилищно-коммунальное хозяйство</t>
  </si>
  <si>
    <t>Жилищное хозяйство</t>
  </si>
  <si>
    <t>ВСЕГО</t>
  </si>
  <si>
    <t xml:space="preserve"> в том числе за счет субвенции </t>
  </si>
  <si>
    <t>Другие вопросы в области здравоохранения, физической культуры и спорта</t>
  </si>
  <si>
    <t>000 00 00</t>
  </si>
  <si>
    <t>000</t>
  </si>
  <si>
    <t>Коммунальное хозяйство</t>
  </si>
  <si>
    <t>Благоустройство</t>
  </si>
  <si>
    <t>Назначено</t>
  </si>
  <si>
    <t>Исполнено</t>
  </si>
  <si>
    <t>Процент выполнения</t>
  </si>
  <si>
    <t>от____________________№_________________</t>
  </si>
  <si>
    <t>Исполнение  бюджета города Реутова по расходам за 1 полугодие 2008 года по разделам расходов  бюджетов</t>
  </si>
  <si>
    <t>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</si>
  <si>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</si>
  <si>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</si>
  <si>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Охрана семьи и детства</t>
  </si>
  <si>
    <t>Межбюджетные трансферты</t>
  </si>
  <si>
    <t>Иные межбюджетные трансферты</t>
  </si>
  <si>
    <t>Утверждено</t>
  </si>
  <si>
    <t>Постановлением Главы города  Реутова</t>
  </si>
  <si>
    <t>финансового управления</t>
  </si>
  <si>
    <t>Е.В.Лайер</t>
  </si>
  <si>
    <t>И.о. Начальника Реутовского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</si>
</sst>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3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8" fontId="1" fillId="0" borderId="0" xfId="0" applyNumberFormat="1" applyFont="1" applyBorder="1" applyAlignment="1">
      <alignment/>
    </xf>
    <xf numFmtId="43" fontId="1" fillId="0" borderId="0" xfId="2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0" fontId="1" fillId="0" borderId="0" xfId="0" applyFont="1" applyAlignment="1">
      <alignment wrapText="1"/>
    </xf>
    <xf numFmtId="0" fontId="1" fillId="0" borderId="0" xfId="0" applyFont="1" applyFill="1" applyAlignment="1" quotePrefix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right"/>
    </xf>
    <xf numFmtId="169" fontId="5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9" fontId="10" fillId="0" borderId="0" xfId="0" applyNumberFormat="1" applyFont="1" applyAlignment="1">
      <alignment/>
    </xf>
    <xf numFmtId="16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69" fontId="9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9">
      <pane ySplit="885" topLeftCell="BM69" activePane="bottomLeft" state="split"/>
      <selection pane="topLeft" activeCell="A49" sqref="A49"/>
      <selection pane="bottomLeft" activeCell="A81" sqref="A81:B81"/>
    </sheetView>
  </sheetViews>
  <sheetFormatPr defaultColWidth="9.00390625" defaultRowHeight="12.75"/>
  <cols>
    <col min="1" max="1" width="38.625" style="0" customWidth="1"/>
    <col min="2" max="2" width="7.625" style="0" customWidth="1"/>
    <col min="3" max="3" width="8.75390625" style="0" customWidth="1"/>
    <col min="4" max="4" width="11.25390625" style="0" customWidth="1"/>
    <col min="5" max="5" width="8.75390625" style="0" customWidth="1"/>
    <col min="6" max="7" width="17.00390625" style="0" customWidth="1"/>
    <col min="8" max="8" width="11.25390625" style="0" customWidth="1"/>
  </cols>
  <sheetData>
    <row r="1" spans="4:7" ht="12.75">
      <c r="D1" s="66"/>
      <c r="E1" s="63"/>
      <c r="F1" s="63"/>
      <c r="G1" s="46"/>
    </row>
    <row r="2" spans="4:7" ht="15.75">
      <c r="D2" s="71" t="s">
        <v>72</v>
      </c>
      <c r="E2" s="72"/>
      <c r="F2" s="72"/>
      <c r="G2" s="72"/>
    </row>
    <row r="3" spans="4:7" ht="15.75">
      <c r="D3" s="73" t="s">
        <v>73</v>
      </c>
      <c r="E3" s="63"/>
      <c r="F3" s="63"/>
      <c r="G3" s="63"/>
    </row>
    <row r="4" spans="4:7" ht="12.75">
      <c r="D4" s="68" t="s">
        <v>64</v>
      </c>
      <c r="E4" s="63"/>
      <c r="F4" s="63"/>
      <c r="G4" s="63"/>
    </row>
    <row r="5" spans="1:8" ht="15.75">
      <c r="A5" s="1"/>
      <c r="B5" s="29"/>
      <c r="C5" s="29"/>
      <c r="D5" s="73"/>
      <c r="E5" s="63"/>
      <c r="F5" s="63"/>
      <c r="G5" s="63"/>
      <c r="H5" s="63"/>
    </row>
    <row r="6" spans="1:8" ht="15.75">
      <c r="A6" s="1"/>
      <c r="B6" s="29"/>
      <c r="C6" s="29"/>
      <c r="D6" s="67"/>
      <c r="E6" s="68"/>
      <c r="F6" s="68"/>
      <c r="G6" s="47"/>
      <c r="H6" s="42"/>
    </row>
    <row r="7" spans="1:8" ht="15.75">
      <c r="A7" s="2"/>
      <c r="B7" s="29"/>
      <c r="C7" s="29"/>
      <c r="D7" s="66"/>
      <c r="E7" s="63"/>
      <c r="F7" s="63"/>
      <c r="G7" s="46"/>
      <c r="H7" s="42"/>
    </row>
    <row r="8" spans="1:8" ht="15.75">
      <c r="A8" s="2"/>
      <c r="B8" s="30"/>
      <c r="C8" s="30"/>
      <c r="D8" s="69"/>
      <c r="E8" s="70"/>
      <c r="F8" s="70"/>
      <c r="G8" s="48"/>
      <c r="H8" s="43"/>
    </row>
    <row r="9" spans="1:7" ht="40.5" customHeight="1">
      <c r="A9" s="64" t="s">
        <v>65</v>
      </c>
      <c r="B9" s="64"/>
      <c r="C9" s="64"/>
      <c r="D9" s="64"/>
      <c r="E9" s="65"/>
      <c r="F9" s="65"/>
      <c r="G9" s="45"/>
    </row>
    <row r="10" spans="1:7" ht="15.75" customHeight="1">
      <c r="A10" s="31"/>
      <c r="B10" s="31"/>
      <c r="C10" s="31"/>
      <c r="D10" s="31"/>
      <c r="E10" s="32"/>
      <c r="F10" s="32"/>
      <c r="G10" s="32"/>
    </row>
    <row r="11" spans="1:7" ht="16.5" thickBot="1">
      <c r="A11" s="33"/>
      <c r="B11" s="30"/>
      <c r="C11" s="30"/>
      <c r="D11" s="30"/>
      <c r="E11" s="30"/>
      <c r="F11" s="3"/>
      <c r="G11" s="3" t="s">
        <v>4</v>
      </c>
    </row>
    <row r="12" spans="1:8" ht="48.75" customHeight="1" thickBot="1">
      <c r="A12" s="4" t="s">
        <v>5</v>
      </c>
      <c r="B12" s="4" t="s">
        <v>0</v>
      </c>
      <c r="C12" s="4" t="s">
        <v>1</v>
      </c>
      <c r="D12" s="4" t="s">
        <v>2</v>
      </c>
      <c r="E12" s="4" t="s">
        <v>3</v>
      </c>
      <c r="F12" s="50" t="s">
        <v>61</v>
      </c>
      <c r="G12" s="50" t="s">
        <v>62</v>
      </c>
      <c r="H12" s="50" t="s">
        <v>63</v>
      </c>
    </row>
    <row r="13" spans="1:8" ht="15.7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1">
        <v>6</v>
      </c>
      <c r="G13" s="51">
        <v>7</v>
      </c>
      <c r="H13" s="51">
        <v>8</v>
      </c>
    </row>
    <row r="14" spans="1:7" ht="15.75">
      <c r="A14" s="6"/>
      <c r="B14" s="4"/>
      <c r="C14" s="4"/>
      <c r="D14" s="4"/>
      <c r="E14" s="4"/>
      <c r="F14" s="4"/>
      <c r="G14" s="49"/>
    </row>
    <row r="15" spans="1:8" ht="22.5" customHeight="1">
      <c r="A15" s="7" t="s">
        <v>6</v>
      </c>
      <c r="B15" s="8" t="s">
        <v>7</v>
      </c>
      <c r="C15" s="9"/>
      <c r="D15" s="10"/>
      <c r="E15" s="10"/>
      <c r="F15" s="34">
        <f>SUM(F16,F17,F18,F20,F21,F22,F23)</f>
        <v>259759.90000000002</v>
      </c>
      <c r="G15" s="34">
        <f>SUM(G16,G17,G18,G21,G22,G23)</f>
        <v>101039.1</v>
      </c>
      <c r="H15" s="52">
        <f>G15/F15*100</f>
        <v>38.89711229485383</v>
      </c>
    </row>
    <row r="16" spans="1:8" ht="63">
      <c r="A16" s="15" t="s">
        <v>8</v>
      </c>
      <c r="B16" s="9" t="s">
        <v>7</v>
      </c>
      <c r="C16" s="9" t="s">
        <v>9</v>
      </c>
      <c r="D16" s="10" t="s">
        <v>57</v>
      </c>
      <c r="E16" s="27" t="s">
        <v>58</v>
      </c>
      <c r="F16" s="35">
        <v>960.6</v>
      </c>
      <c r="G16" s="35">
        <v>747.4</v>
      </c>
      <c r="H16" s="58">
        <f aca="true" t="shared" si="0" ref="H16:H30">G16/F16*100</f>
        <v>77.80553820528836</v>
      </c>
    </row>
    <row r="17" spans="1:8" ht="78.75">
      <c r="A17" s="15" t="s">
        <v>10</v>
      </c>
      <c r="B17" s="9" t="s">
        <v>7</v>
      </c>
      <c r="C17" s="9" t="s">
        <v>11</v>
      </c>
      <c r="D17" s="10" t="s">
        <v>57</v>
      </c>
      <c r="E17" s="27" t="s">
        <v>58</v>
      </c>
      <c r="F17" s="35">
        <v>5805</v>
      </c>
      <c r="G17" s="35">
        <v>1713.1</v>
      </c>
      <c r="H17" s="58">
        <f t="shared" si="0"/>
        <v>29.51076658053402</v>
      </c>
    </row>
    <row r="18" spans="1:8" ht="94.5">
      <c r="A18" s="15" t="s">
        <v>12</v>
      </c>
      <c r="B18" s="9" t="s">
        <v>7</v>
      </c>
      <c r="C18" s="9" t="s">
        <v>13</v>
      </c>
      <c r="D18" s="10" t="s">
        <v>57</v>
      </c>
      <c r="E18" s="27" t="s">
        <v>58</v>
      </c>
      <c r="F18" s="35">
        <v>161129</v>
      </c>
      <c r="G18" s="35">
        <v>59401.1</v>
      </c>
      <c r="H18" s="58">
        <f t="shared" si="0"/>
        <v>36.865554928039025</v>
      </c>
    </row>
    <row r="19" spans="1:8" ht="15.75">
      <c r="A19" s="15" t="s">
        <v>55</v>
      </c>
      <c r="B19" s="9" t="s">
        <v>7</v>
      </c>
      <c r="C19" s="9" t="s">
        <v>13</v>
      </c>
      <c r="D19" s="10" t="s">
        <v>57</v>
      </c>
      <c r="E19" s="27" t="s">
        <v>58</v>
      </c>
      <c r="F19" s="35">
        <v>5123</v>
      </c>
      <c r="G19" s="35">
        <v>1606.5</v>
      </c>
      <c r="H19" s="58">
        <f t="shared" si="0"/>
        <v>31.35857895764201</v>
      </c>
    </row>
    <row r="20" spans="1:8" ht="78.75">
      <c r="A20" s="15" t="s">
        <v>66</v>
      </c>
      <c r="B20" s="9" t="s">
        <v>7</v>
      </c>
      <c r="C20" s="9" t="s">
        <v>30</v>
      </c>
      <c r="D20" s="10" t="s">
        <v>57</v>
      </c>
      <c r="E20" s="27" t="s">
        <v>58</v>
      </c>
      <c r="F20" s="35">
        <v>24</v>
      </c>
      <c r="G20" s="35"/>
      <c r="H20" s="58"/>
    </row>
    <row r="21" spans="1:8" ht="31.5">
      <c r="A21" s="15" t="s">
        <v>14</v>
      </c>
      <c r="B21" s="9" t="s">
        <v>7</v>
      </c>
      <c r="C21" s="9">
        <v>11</v>
      </c>
      <c r="D21" s="10" t="s">
        <v>57</v>
      </c>
      <c r="E21" s="27" t="s">
        <v>58</v>
      </c>
      <c r="F21" s="35">
        <v>10000</v>
      </c>
      <c r="G21" s="35">
        <v>70.5</v>
      </c>
      <c r="H21" s="58">
        <f t="shared" si="0"/>
        <v>0.705</v>
      </c>
    </row>
    <row r="22" spans="1:8" ht="15.75">
      <c r="A22" s="15" t="s">
        <v>15</v>
      </c>
      <c r="B22" s="9" t="s">
        <v>7</v>
      </c>
      <c r="C22" s="9">
        <v>12</v>
      </c>
      <c r="D22" s="10" t="s">
        <v>57</v>
      </c>
      <c r="E22" s="27" t="s">
        <v>58</v>
      </c>
      <c r="F22" s="35">
        <v>13593.1</v>
      </c>
      <c r="G22" s="35"/>
      <c r="H22" s="58">
        <f t="shared" si="0"/>
        <v>0</v>
      </c>
    </row>
    <row r="23" spans="1:8" ht="31.5">
      <c r="A23" s="15" t="s">
        <v>16</v>
      </c>
      <c r="B23" s="9" t="s">
        <v>7</v>
      </c>
      <c r="C23" s="9">
        <v>14</v>
      </c>
      <c r="D23" s="10" t="s">
        <v>57</v>
      </c>
      <c r="E23" s="27" t="s">
        <v>58</v>
      </c>
      <c r="F23" s="35">
        <v>68248.2</v>
      </c>
      <c r="G23" s="35">
        <v>39107</v>
      </c>
      <c r="H23" s="58">
        <f t="shared" si="0"/>
        <v>57.30114493862109</v>
      </c>
    </row>
    <row r="24" spans="1:8" ht="15.75">
      <c r="A24" s="20" t="s">
        <v>18</v>
      </c>
      <c r="B24" s="21" t="s">
        <v>9</v>
      </c>
      <c r="C24" s="9"/>
      <c r="D24" s="10"/>
      <c r="E24" s="10"/>
      <c r="F24" s="35">
        <f>SUM(F25,F27)</f>
        <v>2431</v>
      </c>
      <c r="G24" s="35">
        <f>SUM(G25,G27)</f>
        <v>815</v>
      </c>
      <c r="H24" s="52">
        <f t="shared" si="0"/>
        <v>33.525298231180585</v>
      </c>
    </row>
    <row r="25" spans="1:8" ht="31.5">
      <c r="A25" s="18" t="s">
        <v>17</v>
      </c>
      <c r="B25" s="41" t="s">
        <v>9</v>
      </c>
      <c r="C25" s="41" t="s">
        <v>11</v>
      </c>
      <c r="D25" s="10" t="s">
        <v>57</v>
      </c>
      <c r="E25" s="27" t="s">
        <v>58</v>
      </c>
      <c r="F25" s="35">
        <v>1731</v>
      </c>
      <c r="G25" s="35">
        <v>815</v>
      </c>
      <c r="H25" s="58">
        <f t="shared" si="0"/>
        <v>47.08261120739457</v>
      </c>
    </row>
    <row r="26" spans="1:8" ht="15.75">
      <c r="A26" s="15" t="s">
        <v>55</v>
      </c>
      <c r="B26" s="12" t="s">
        <v>9</v>
      </c>
      <c r="C26" s="12" t="s">
        <v>11</v>
      </c>
      <c r="D26" s="10" t="s">
        <v>57</v>
      </c>
      <c r="E26" s="27" t="s">
        <v>58</v>
      </c>
      <c r="F26" s="36">
        <v>1731</v>
      </c>
      <c r="G26" s="36">
        <v>815</v>
      </c>
      <c r="H26" s="58">
        <f t="shared" si="0"/>
        <v>47.08261120739457</v>
      </c>
    </row>
    <row r="27" spans="1:8" ht="31.5">
      <c r="A27" s="18" t="s">
        <v>19</v>
      </c>
      <c r="B27" s="25" t="s">
        <v>9</v>
      </c>
      <c r="C27" s="25" t="s">
        <v>13</v>
      </c>
      <c r="D27" s="10" t="s">
        <v>57</v>
      </c>
      <c r="E27" s="27" t="s">
        <v>58</v>
      </c>
      <c r="F27" s="35">
        <v>700</v>
      </c>
      <c r="G27" s="35"/>
      <c r="H27" s="58">
        <f t="shared" si="0"/>
        <v>0</v>
      </c>
    </row>
    <row r="28" spans="1:8" ht="15">
      <c r="A28" s="44"/>
      <c r="B28" s="30"/>
      <c r="C28" s="30"/>
      <c r="D28" s="30"/>
      <c r="E28" s="30"/>
      <c r="F28" s="36"/>
      <c r="G28" s="36"/>
      <c r="H28" s="52"/>
    </row>
    <row r="29" spans="1:8" ht="31.5">
      <c r="A29" s="20" t="s">
        <v>20</v>
      </c>
      <c r="B29" s="21" t="s">
        <v>11</v>
      </c>
      <c r="C29" s="9"/>
      <c r="D29" s="10"/>
      <c r="E29" s="10"/>
      <c r="F29" s="34">
        <f>SUM(F30,F31,F32)</f>
        <v>11097.4</v>
      </c>
      <c r="G29" s="34">
        <f>SUM(G30,G31)</f>
        <v>2419.3</v>
      </c>
      <c r="H29" s="52">
        <f t="shared" si="0"/>
        <v>21.800601942797414</v>
      </c>
    </row>
    <row r="30" spans="1:8" ht="15.75">
      <c r="A30" s="18" t="s">
        <v>21</v>
      </c>
      <c r="B30" s="25" t="s">
        <v>11</v>
      </c>
      <c r="C30" s="25" t="s">
        <v>9</v>
      </c>
      <c r="D30" s="10" t="s">
        <v>57</v>
      </c>
      <c r="E30" s="27" t="s">
        <v>58</v>
      </c>
      <c r="F30" s="53">
        <v>7127.4</v>
      </c>
      <c r="G30" s="53">
        <v>2419.3</v>
      </c>
      <c r="H30" s="58">
        <f t="shared" si="0"/>
        <v>33.943654067401866</v>
      </c>
    </row>
    <row r="31" spans="1:8" ht="78.75">
      <c r="A31" s="15" t="s">
        <v>22</v>
      </c>
      <c r="B31" s="9" t="s">
        <v>11</v>
      </c>
      <c r="C31" s="9" t="s">
        <v>23</v>
      </c>
      <c r="D31" s="10" t="s">
        <v>57</v>
      </c>
      <c r="E31" s="27" t="s">
        <v>58</v>
      </c>
      <c r="F31" s="35">
        <v>2423</v>
      </c>
      <c r="G31" s="35"/>
      <c r="H31" s="58">
        <f aca="true" t="shared" si="1" ref="H31:H41">G31/F31*100</f>
        <v>0</v>
      </c>
    </row>
    <row r="32" spans="1:8" ht="47.25">
      <c r="A32" s="15" t="s">
        <v>49</v>
      </c>
      <c r="B32" s="12" t="s">
        <v>11</v>
      </c>
      <c r="C32" s="12" t="s">
        <v>50</v>
      </c>
      <c r="D32" s="10" t="s">
        <v>57</v>
      </c>
      <c r="E32" s="27" t="s">
        <v>58</v>
      </c>
      <c r="F32" s="35">
        <v>1547</v>
      </c>
      <c r="G32" s="35"/>
      <c r="H32" s="58">
        <f t="shared" si="1"/>
        <v>0</v>
      </c>
    </row>
    <row r="33" spans="1:8" ht="15.75">
      <c r="A33" s="15"/>
      <c r="B33" s="12"/>
      <c r="C33" s="12"/>
      <c r="D33" s="9"/>
      <c r="E33" s="9"/>
      <c r="F33" s="38"/>
      <c r="G33" s="38"/>
      <c r="H33" s="52"/>
    </row>
    <row r="34" spans="1:8" ht="15.75">
      <c r="A34" s="20" t="s">
        <v>25</v>
      </c>
      <c r="B34" s="21" t="s">
        <v>13</v>
      </c>
      <c r="C34" s="21"/>
      <c r="D34" s="26"/>
      <c r="E34" s="26"/>
      <c r="F34" s="39">
        <f>SUM(F35,F36,)</f>
        <v>9592</v>
      </c>
      <c r="G34" s="39">
        <f>SUM(G35,G36,)</f>
        <v>309.3</v>
      </c>
      <c r="H34" s="52">
        <f t="shared" si="1"/>
        <v>3.224562135112594</v>
      </c>
    </row>
    <row r="35" spans="1:8" ht="15.75">
      <c r="A35" s="18" t="s">
        <v>26</v>
      </c>
      <c r="B35" s="25" t="s">
        <v>13</v>
      </c>
      <c r="C35" s="25" t="s">
        <v>23</v>
      </c>
      <c r="D35" s="54" t="s">
        <v>57</v>
      </c>
      <c r="E35" s="55" t="s">
        <v>58</v>
      </c>
      <c r="F35" s="53">
        <v>884</v>
      </c>
      <c r="G35" s="39"/>
      <c r="H35" s="58">
        <f t="shared" si="1"/>
        <v>0</v>
      </c>
    </row>
    <row r="36" spans="1:8" ht="31.5">
      <c r="A36" s="18" t="s">
        <v>27</v>
      </c>
      <c r="B36" s="25" t="s">
        <v>13</v>
      </c>
      <c r="C36" s="25">
        <v>12</v>
      </c>
      <c r="D36" s="54" t="s">
        <v>57</v>
      </c>
      <c r="E36" s="55" t="s">
        <v>58</v>
      </c>
      <c r="F36" s="53">
        <v>8708</v>
      </c>
      <c r="G36" s="53">
        <v>309.3</v>
      </c>
      <c r="H36" s="58">
        <f t="shared" si="1"/>
        <v>3.5519062930638494</v>
      </c>
    </row>
    <row r="37" spans="1:8" ht="15">
      <c r="A37" s="44"/>
      <c r="B37" s="30"/>
      <c r="C37" s="30"/>
      <c r="D37" s="30"/>
      <c r="E37" s="30"/>
      <c r="F37" s="36"/>
      <c r="G37" s="36"/>
      <c r="H37" s="52"/>
    </row>
    <row r="38" spans="1:8" ht="31.5">
      <c r="A38" s="20" t="s">
        <v>52</v>
      </c>
      <c r="B38" s="21" t="s">
        <v>30</v>
      </c>
      <c r="C38" s="9"/>
      <c r="D38" s="10"/>
      <c r="E38" s="10"/>
      <c r="F38" s="34">
        <f>SUM(F39,F40,F41,F42)</f>
        <v>394081.3</v>
      </c>
      <c r="G38" s="34">
        <f>SUM(G39,G40,G41,G42)</f>
        <v>125114.09999999999</v>
      </c>
      <c r="H38" s="52">
        <f t="shared" si="1"/>
        <v>31.74829660783194</v>
      </c>
    </row>
    <row r="39" spans="1:8" ht="15.75">
      <c r="A39" s="18" t="s">
        <v>53</v>
      </c>
      <c r="B39" s="25" t="s">
        <v>30</v>
      </c>
      <c r="C39" s="25" t="s">
        <v>7</v>
      </c>
      <c r="D39" s="54" t="s">
        <v>57</v>
      </c>
      <c r="E39" s="55" t="s">
        <v>58</v>
      </c>
      <c r="F39" s="53">
        <v>103835.9</v>
      </c>
      <c r="G39" s="53">
        <v>51232.9</v>
      </c>
      <c r="H39" s="58">
        <f t="shared" si="1"/>
        <v>49.34025707871748</v>
      </c>
    </row>
    <row r="40" spans="1:8" ht="15.75">
      <c r="A40" s="15" t="s">
        <v>59</v>
      </c>
      <c r="B40" s="40" t="s">
        <v>30</v>
      </c>
      <c r="C40" s="27" t="s">
        <v>9</v>
      </c>
      <c r="D40" s="28" t="s">
        <v>57</v>
      </c>
      <c r="E40" s="27" t="s">
        <v>58</v>
      </c>
      <c r="F40" s="56">
        <v>151768</v>
      </c>
      <c r="G40" s="37">
        <v>30570.5</v>
      </c>
      <c r="H40" s="58">
        <f t="shared" si="1"/>
        <v>20.142915502609245</v>
      </c>
    </row>
    <row r="41" spans="1:8" ht="15.75">
      <c r="A41" s="15" t="s">
        <v>60</v>
      </c>
      <c r="B41" s="40" t="s">
        <v>30</v>
      </c>
      <c r="C41" s="27" t="s">
        <v>11</v>
      </c>
      <c r="D41" s="28" t="s">
        <v>57</v>
      </c>
      <c r="E41" s="27" t="s">
        <v>58</v>
      </c>
      <c r="F41" s="56">
        <v>68136.4</v>
      </c>
      <c r="G41" s="37">
        <v>43310.7</v>
      </c>
      <c r="H41" s="58">
        <f t="shared" si="1"/>
        <v>63.56470256720343</v>
      </c>
    </row>
    <row r="42" spans="1:8" ht="31.5">
      <c r="A42" s="15" t="s">
        <v>67</v>
      </c>
      <c r="B42" s="40" t="s">
        <v>30</v>
      </c>
      <c r="C42" s="27" t="s">
        <v>30</v>
      </c>
      <c r="D42" s="28" t="s">
        <v>57</v>
      </c>
      <c r="E42" s="27" t="s">
        <v>58</v>
      </c>
      <c r="F42" s="56">
        <v>70341</v>
      </c>
      <c r="G42" s="37"/>
      <c r="H42" s="58"/>
    </row>
    <row r="43" spans="1:8" ht="15.75">
      <c r="A43" s="15"/>
      <c r="B43" s="40"/>
      <c r="C43" s="27"/>
      <c r="D43" s="28"/>
      <c r="E43" s="27"/>
      <c r="F43" s="37"/>
      <c r="G43" s="37"/>
      <c r="H43" s="52"/>
    </row>
    <row r="44" spans="1:8" ht="15.75">
      <c r="A44" s="16" t="s">
        <v>28</v>
      </c>
      <c r="B44" s="24" t="s">
        <v>29</v>
      </c>
      <c r="C44" s="13"/>
      <c r="D44" s="10"/>
      <c r="E44" s="10"/>
      <c r="F44" s="34">
        <f>SUM(F45)</f>
        <v>945</v>
      </c>
      <c r="G44" s="34">
        <f>SUM(G45)</f>
        <v>22.8</v>
      </c>
      <c r="H44" s="52">
        <f aca="true" t="shared" si="2" ref="H44:H54">G44/F44*100</f>
        <v>2.412698412698413</v>
      </c>
    </row>
    <row r="45" spans="1:8" ht="47.25">
      <c r="A45" s="18" t="s">
        <v>68</v>
      </c>
      <c r="B45" s="41" t="s">
        <v>29</v>
      </c>
      <c r="C45" s="27" t="s">
        <v>11</v>
      </c>
      <c r="D45" s="28" t="s">
        <v>57</v>
      </c>
      <c r="E45" s="27" t="s">
        <v>58</v>
      </c>
      <c r="F45" s="35">
        <v>945</v>
      </c>
      <c r="G45" s="35">
        <v>22.8</v>
      </c>
      <c r="H45" s="58">
        <f t="shared" si="2"/>
        <v>2.412698412698413</v>
      </c>
    </row>
    <row r="46" spans="1:8" ht="15.75">
      <c r="A46" s="15"/>
      <c r="B46" s="9"/>
      <c r="C46" s="12"/>
      <c r="D46" s="11"/>
      <c r="E46" s="30"/>
      <c r="F46" s="36"/>
      <c r="G46" s="36"/>
      <c r="H46" s="52"/>
    </row>
    <row r="47" spans="1:8" ht="15.75">
      <c r="A47" s="20" t="s">
        <v>31</v>
      </c>
      <c r="B47" s="21" t="s">
        <v>32</v>
      </c>
      <c r="C47" s="10"/>
      <c r="D47" s="10"/>
      <c r="E47" s="10"/>
      <c r="F47" s="34">
        <f>SUM(F48,F49,F51,F52,F53)</f>
        <v>715662.4</v>
      </c>
      <c r="G47" s="34">
        <f>SUM(G48,G49,G51,G52,G53)</f>
        <v>281080.9</v>
      </c>
      <c r="H47" s="52">
        <f t="shared" si="2"/>
        <v>39.27562772614574</v>
      </c>
    </row>
    <row r="48" spans="1:8" ht="15.75">
      <c r="A48" s="57" t="s">
        <v>33</v>
      </c>
      <c r="B48" s="25" t="s">
        <v>32</v>
      </c>
      <c r="C48" s="41" t="s">
        <v>7</v>
      </c>
      <c r="D48" s="28" t="s">
        <v>57</v>
      </c>
      <c r="E48" s="27" t="s">
        <v>58</v>
      </c>
      <c r="F48" s="35">
        <v>309980.2</v>
      </c>
      <c r="G48" s="35">
        <v>81864.8</v>
      </c>
      <c r="H48" s="58">
        <f t="shared" si="2"/>
        <v>26.409686812254463</v>
      </c>
    </row>
    <row r="49" spans="1:8" ht="15.75">
      <c r="A49" s="18" t="s">
        <v>34</v>
      </c>
      <c r="B49" s="54" t="s">
        <v>32</v>
      </c>
      <c r="C49" s="25" t="s">
        <v>9</v>
      </c>
      <c r="D49" s="28" t="s">
        <v>57</v>
      </c>
      <c r="E49" s="27" t="s">
        <v>58</v>
      </c>
      <c r="F49" s="35">
        <v>311126.6</v>
      </c>
      <c r="G49" s="35">
        <v>176972.2</v>
      </c>
      <c r="H49" s="58">
        <f t="shared" si="2"/>
        <v>56.881089562898204</v>
      </c>
    </row>
    <row r="50" spans="1:8" ht="15.75">
      <c r="A50" s="15" t="s">
        <v>55</v>
      </c>
      <c r="B50" s="54" t="s">
        <v>32</v>
      </c>
      <c r="C50" s="25" t="s">
        <v>9</v>
      </c>
      <c r="D50" s="28" t="s">
        <v>57</v>
      </c>
      <c r="E50" s="27" t="s">
        <v>58</v>
      </c>
      <c r="F50" s="35">
        <v>207917.9</v>
      </c>
      <c r="G50" s="35">
        <v>131078.4</v>
      </c>
      <c r="H50" s="58">
        <f t="shared" si="2"/>
        <v>63.04334547434348</v>
      </c>
    </row>
    <row r="51" spans="1:8" ht="47.25">
      <c r="A51" s="18" t="s">
        <v>35</v>
      </c>
      <c r="B51" s="25" t="s">
        <v>32</v>
      </c>
      <c r="C51" s="25" t="s">
        <v>30</v>
      </c>
      <c r="D51" s="28" t="s">
        <v>57</v>
      </c>
      <c r="E51" s="27" t="s">
        <v>58</v>
      </c>
      <c r="F51" s="35">
        <v>106.2</v>
      </c>
      <c r="G51" s="35">
        <v>79.8</v>
      </c>
      <c r="H51" s="58">
        <f t="shared" si="2"/>
        <v>75.14124293785311</v>
      </c>
    </row>
    <row r="52" spans="1:8" ht="31.5">
      <c r="A52" s="18" t="s">
        <v>36</v>
      </c>
      <c r="B52" s="19" t="s">
        <v>32</v>
      </c>
      <c r="C52" s="19" t="s">
        <v>32</v>
      </c>
      <c r="D52" s="28" t="s">
        <v>57</v>
      </c>
      <c r="E52" s="27" t="s">
        <v>58</v>
      </c>
      <c r="F52" s="35">
        <v>26693.1</v>
      </c>
      <c r="G52" s="35">
        <v>10528.9</v>
      </c>
      <c r="H52" s="58">
        <f t="shared" si="2"/>
        <v>39.444275861552235</v>
      </c>
    </row>
    <row r="53" spans="1:8" ht="31.5">
      <c r="A53" s="15" t="s">
        <v>37</v>
      </c>
      <c r="B53" s="14" t="s">
        <v>32</v>
      </c>
      <c r="C53" s="14" t="s">
        <v>23</v>
      </c>
      <c r="D53" s="28" t="s">
        <v>57</v>
      </c>
      <c r="E53" s="27" t="s">
        <v>58</v>
      </c>
      <c r="F53" s="35">
        <v>67756.3</v>
      </c>
      <c r="G53" s="35">
        <v>11635.2</v>
      </c>
      <c r="H53" s="58">
        <f t="shared" si="2"/>
        <v>17.172130119265663</v>
      </c>
    </row>
    <row r="54" spans="1:8" ht="15.75">
      <c r="A54" s="15" t="s">
        <v>55</v>
      </c>
      <c r="B54" s="14" t="s">
        <v>32</v>
      </c>
      <c r="C54" s="14" t="s">
        <v>23</v>
      </c>
      <c r="D54" s="28" t="s">
        <v>57</v>
      </c>
      <c r="E54" s="27" t="s">
        <v>58</v>
      </c>
      <c r="F54" s="35">
        <v>2354.1</v>
      </c>
      <c r="G54" s="35">
        <v>1299.3</v>
      </c>
      <c r="H54" s="52">
        <f t="shared" si="2"/>
        <v>55.193067414298454</v>
      </c>
    </row>
    <row r="55" spans="1:8" ht="15.75">
      <c r="A55" s="16"/>
      <c r="B55" s="17"/>
      <c r="C55" s="17"/>
      <c r="D55" s="13"/>
      <c r="E55" s="10"/>
      <c r="F55" s="30"/>
      <c r="G55" s="30"/>
      <c r="H55" s="52"/>
    </row>
    <row r="56" spans="1:8" ht="31.5">
      <c r="A56" s="20" t="s">
        <v>38</v>
      </c>
      <c r="B56" s="21" t="s">
        <v>39</v>
      </c>
      <c r="C56" s="10"/>
      <c r="D56" s="10"/>
      <c r="E56" s="10"/>
      <c r="F56" s="34">
        <f>SUM(F57,F58,F59)</f>
        <v>36423.6</v>
      </c>
      <c r="G56" s="34">
        <f>SUM(G57,G58,G59)</f>
        <v>14165.8</v>
      </c>
      <c r="H56" s="52">
        <f aca="true" t="shared" si="3" ref="H56:H72">G56/F56*100</f>
        <v>38.89181739311875</v>
      </c>
    </row>
    <row r="57" spans="1:8" ht="15.75">
      <c r="A57" s="22" t="s">
        <v>40</v>
      </c>
      <c r="B57" s="12" t="s">
        <v>39</v>
      </c>
      <c r="C57" s="12" t="s">
        <v>7</v>
      </c>
      <c r="D57" s="28" t="s">
        <v>57</v>
      </c>
      <c r="E57" s="27" t="s">
        <v>58</v>
      </c>
      <c r="F57" s="35">
        <v>25980.3</v>
      </c>
      <c r="G57" s="35">
        <v>11692.5</v>
      </c>
      <c r="H57" s="58">
        <f t="shared" si="3"/>
        <v>45.00525398090092</v>
      </c>
    </row>
    <row r="58" spans="1:8" ht="31.5">
      <c r="A58" s="23" t="s">
        <v>41</v>
      </c>
      <c r="B58" s="12" t="s">
        <v>39</v>
      </c>
      <c r="C58" s="12" t="s">
        <v>13</v>
      </c>
      <c r="D58" s="28" t="s">
        <v>57</v>
      </c>
      <c r="E58" s="27" t="s">
        <v>58</v>
      </c>
      <c r="F58" s="35">
        <v>1200</v>
      </c>
      <c r="G58" s="35">
        <v>100</v>
      </c>
      <c r="H58" s="58">
        <f t="shared" si="3"/>
        <v>8.333333333333332</v>
      </c>
    </row>
    <row r="59" spans="1:8" ht="47.25">
      <c r="A59" s="15" t="s">
        <v>42</v>
      </c>
      <c r="B59" s="12" t="s">
        <v>39</v>
      </c>
      <c r="C59" s="12" t="s">
        <v>29</v>
      </c>
      <c r="D59" s="28" t="s">
        <v>57</v>
      </c>
      <c r="E59" s="27" t="s">
        <v>58</v>
      </c>
      <c r="F59" s="35">
        <v>9243.3</v>
      </c>
      <c r="G59" s="35">
        <v>2373.3</v>
      </c>
      <c r="H59" s="58">
        <f t="shared" si="3"/>
        <v>25.675894972574735</v>
      </c>
    </row>
    <row r="60" spans="1:8" ht="31.5">
      <c r="A60" s="20" t="s">
        <v>43</v>
      </c>
      <c r="B60" s="21" t="s">
        <v>23</v>
      </c>
      <c r="C60" s="10"/>
      <c r="D60" s="10"/>
      <c r="E60" s="10"/>
      <c r="F60" s="34">
        <f>SUM(F61,F63,F65,F66)</f>
        <v>311854.39999999997</v>
      </c>
      <c r="G60" s="34">
        <f>SUM(G61,G63,G65,G66)</f>
        <v>118557.1</v>
      </c>
      <c r="H60" s="52">
        <f t="shared" si="3"/>
        <v>38.01681169160994</v>
      </c>
    </row>
    <row r="61" spans="1:8" ht="15.75">
      <c r="A61" s="18" t="s">
        <v>44</v>
      </c>
      <c r="B61" s="25" t="s">
        <v>23</v>
      </c>
      <c r="C61" s="25" t="s">
        <v>7</v>
      </c>
      <c r="D61" s="28" t="s">
        <v>57</v>
      </c>
      <c r="E61" s="27" t="s">
        <v>58</v>
      </c>
      <c r="F61" s="35">
        <v>259899.4</v>
      </c>
      <c r="G61" s="35">
        <v>101502.8</v>
      </c>
      <c r="H61" s="58">
        <f t="shared" si="3"/>
        <v>39.054649606732454</v>
      </c>
    </row>
    <row r="62" spans="1:8" ht="15.75">
      <c r="A62" s="15" t="s">
        <v>55</v>
      </c>
      <c r="B62" s="25" t="s">
        <v>23</v>
      </c>
      <c r="C62" s="25" t="s">
        <v>7</v>
      </c>
      <c r="D62" s="28" t="s">
        <v>57</v>
      </c>
      <c r="E62" s="27" t="s">
        <v>58</v>
      </c>
      <c r="F62" s="35">
        <v>10777</v>
      </c>
      <c r="G62" s="35">
        <v>3009.8</v>
      </c>
      <c r="H62" s="58">
        <f t="shared" si="3"/>
        <v>27.927994803748724</v>
      </c>
    </row>
    <row r="63" spans="1:8" ht="15.75">
      <c r="A63" s="18" t="s">
        <v>51</v>
      </c>
      <c r="B63" s="25" t="s">
        <v>23</v>
      </c>
      <c r="C63" s="25" t="s">
        <v>13</v>
      </c>
      <c r="D63" s="28" t="s">
        <v>57</v>
      </c>
      <c r="E63" s="27" t="s">
        <v>58</v>
      </c>
      <c r="F63" s="35">
        <v>3611.3</v>
      </c>
      <c r="G63" s="35">
        <v>1182.8</v>
      </c>
      <c r="H63" s="58">
        <f t="shared" si="3"/>
        <v>32.7527483177803</v>
      </c>
    </row>
    <row r="64" spans="1:8" ht="15.75">
      <c r="A64" s="15" t="s">
        <v>55</v>
      </c>
      <c r="B64" s="25" t="s">
        <v>23</v>
      </c>
      <c r="C64" s="25" t="s">
        <v>13</v>
      </c>
      <c r="D64" s="28" t="s">
        <v>57</v>
      </c>
      <c r="E64" s="27" t="s">
        <v>58</v>
      </c>
      <c r="F64" s="35">
        <v>2577</v>
      </c>
      <c r="G64" s="35">
        <v>697.7</v>
      </c>
      <c r="H64" s="58">
        <f t="shared" si="3"/>
        <v>27.074117190531627</v>
      </c>
    </row>
    <row r="65" spans="1:8" ht="15.75">
      <c r="A65" s="18" t="s">
        <v>45</v>
      </c>
      <c r="B65" s="25" t="s">
        <v>23</v>
      </c>
      <c r="C65" s="25" t="s">
        <v>39</v>
      </c>
      <c r="D65" s="28" t="s">
        <v>57</v>
      </c>
      <c r="E65" s="27" t="s">
        <v>58</v>
      </c>
      <c r="F65" s="35">
        <v>39997.1</v>
      </c>
      <c r="G65" s="35">
        <v>14810.5</v>
      </c>
      <c r="H65" s="58">
        <f t="shared" si="3"/>
        <v>37.02893459775834</v>
      </c>
    </row>
    <row r="66" spans="1:8" ht="47.25">
      <c r="A66" s="15" t="s">
        <v>56</v>
      </c>
      <c r="B66" s="9" t="s">
        <v>23</v>
      </c>
      <c r="C66" s="9" t="s">
        <v>24</v>
      </c>
      <c r="D66" s="28" t="s">
        <v>57</v>
      </c>
      <c r="E66" s="27" t="s">
        <v>58</v>
      </c>
      <c r="F66" s="35">
        <v>8346.6</v>
      </c>
      <c r="G66" s="35">
        <v>1061</v>
      </c>
      <c r="H66" s="58">
        <f t="shared" si="3"/>
        <v>12.711762873505378</v>
      </c>
    </row>
    <row r="67" spans="1:8" ht="15.75">
      <c r="A67" s="44"/>
      <c r="B67" s="30"/>
      <c r="C67" s="30"/>
      <c r="D67" s="30"/>
      <c r="E67" s="30"/>
      <c r="F67" s="35"/>
      <c r="G67" s="35"/>
      <c r="H67" s="52"/>
    </row>
    <row r="68" spans="1:8" ht="15.75">
      <c r="A68" s="20" t="s">
        <v>46</v>
      </c>
      <c r="B68" s="21" t="s">
        <v>24</v>
      </c>
      <c r="C68" s="10"/>
      <c r="D68" s="10"/>
      <c r="E68" s="10"/>
      <c r="F68" s="34">
        <f>SUM(F69,F70,F71)</f>
        <v>59701.5</v>
      </c>
      <c r="G68" s="34">
        <f>SUM(G69,G70,G71)</f>
        <v>20903.399999999998</v>
      </c>
      <c r="H68" s="52">
        <f t="shared" si="3"/>
        <v>35.01319062335117</v>
      </c>
    </row>
    <row r="69" spans="1:8" ht="15.75">
      <c r="A69" s="18" t="s">
        <v>47</v>
      </c>
      <c r="B69" s="41">
        <v>10</v>
      </c>
      <c r="C69" s="41" t="s">
        <v>7</v>
      </c>
      <c r="D69" s="28" t="s">
        <v>57</v>
      </c>
      <c r="E69" s="27" t="s">
        <v>58</v>
      </c>
      <c r="F69" s="35">
        <v>706.7</v>
      </c>
      <c r="G69" s="35">
        <v>308.5</v>
      </c>
      <c r="H69" s="58">
        <f t="shared" si="3"/>
        <v>43.65360124522428</v>
      </c>
    </row>
    <row r="70" spans="1:8" ht="15.75">
      <c r="A70" s="18" t="s">
        <v>48</v>
      </c>
      <c r="B70" s="25">
        <v>10</v>
      </c>
      <c r="C70" s="25" t="s">
        <v>11</v>
      </c>
      <c r="D70" s="10" t="s">
        <v>57</v>
      </c>
      <c r="E70" s="27" t="s">
        <v>58</v>
      </c>
      <c r="F70" s="35">
        <v>51659</v>
      </c>
      <c r="G70" s="35">
        <v>18046.6</v>
      </c>
      <c r="H70" s="58">
        <f t="shared" si="3"/>
        <v>34.93408699355388</v>
      </c>
    </row>
    <row r="71" spans="1:8" ht="15.75">
      <c r="A71" s="23" t="s">
        <v>69</v>
      </c>
      <c r="B71" s="25">
        <v>10</v>
      </c>
      <c r="C71" s="25" t="s">
        <v>13</v>
      </c>
      <c r="D71" s="10" t="s">
        <v>57</v>
      </c>
      <c r="E71" s="27" t="s">
        <v>58</v>
      </c>
      <c r="F71" s="35">
        <v>7335.8</v>
      </c>
      <c r="G71" s="35">
        <v>2548.3</v>
      </c>
      <c r="H71" s="52">
        <f t="shared" si="3"/>
        <v>34.73786090133319</v>
      </c>
    </row>
    <row r="72" spans="1:8" ht="15.75">
      <c r="A72" s="15" t="s">
        <v>55</v>
      </c>
      <c r="B72" s="25">
        <v>10</v>
      </c>
      <c r="C72" s="25" t="s">
        <v>13</v>
      </c>
      <c r="D72" s="10" t="s">
        <v>57</v>
      </c>
      <c r="E72" s="27" t="s">
        <v>58</v>
      </c>
      <c r="F72" s="35">
        <v>7333.1</v>
      </c>
      <c r="G72" s="35">
        <v>2550.1</v>
      </c>
      <c r="H72" s="52">
        <f t="shared" si="3"/>
        <v>34.77519739264431</v>
      </c>
    </row>
    <row r="73" spans="1:8" ht="15.75">
      <c r="A73" s="23"/>
      <c r="B73" s="25"/>
      <c r="C73" s="25"/>
      <c r="D73" s="10"/>
      <c r="E73" s="27"/>
      <c r="F73" s="35"/>
      <c r="G73" s="30"/>
      <c r="H73" s="52"/>
    </row>
    <row r="74" spans="1:8" ht="15.75">
      <c r="A74" s="59" t="s">
        <v>70</v>
      </c>
      <c r="B74" s="17">
        <v>11</v>
      </c>
      <c r="C74" s="25"/>
      <c r="D74" s="10"/>
      <c r="E74" s="27"/>
      <c r="F74" s="34">
        <f>SUM(F75)</f>
        <v>2414</v>
      </c>
      <c r="G74" s="34">
        <f>SUM(G75)</f>
        <v>0</v>
      </c>
      <c r="H74" s="52"/>
    </row>
    <row r="75" spans="1:8" ht="15.75">
      <c r="A75" s="60" t="s">
        <v>71</v>
      </c>
      <c r="B75" s="25">
        <v>11</v>
      </c>
      <c r="C75" s="25" t="s">
        <v>13</v>
      </c>
      <c r="D75" s="10" t="s">
        <v>57</v>
      </c>
      <c r="E75" s="27" t="s">
        <v>58</v>
      </c>
      <c r="F75" s="35">
        <v>2414</v>
      </c>
      <c r="G75" s="30"/>
      <c r="H75" s="52"/>
    </row>
    <row r="76" spans="1:8" ht="15">
      <c r="A76" s="44"/>
      <c r="B76" s="30"/>
      <c r="C76" s="30"/>
      <c r="D76" s="30"/>
      <c r="E76" s="30"/>
      <c r="F76" s="30"/>
      <c r="G76" s="30"/>
      <c r="H76" s="52"/>
    </row>
    <row r="77" spans="1:8" ht="15.75">
      <c r="A77" s="20" t="s">
        <v>54</v>
      </c>
      <c r="B77" s="10"/>
      <c r="C77" s="10"/>
      <c r="D77" s="10"/>
      <c r="E77" s="10"/>
      <c r="F77" s="34">
        <f>SUM(F15,F24,F29,F34,F38,F44,F47,F56,F60,F68,F74)</f>
        <v>1803962.5</v>
      </c>
      <c r="G77" s="34">
        <f>SUM(G15,G24,G29,G34,G38,G44,G47,G56,G60,G68,G74)</f>
        <v>664426.8</v>
      </c>
      <c r="H77" s="52">
        <f>G77/F77*100</f>
        <v>36.83151950220695</v>
      </c>
    </row>
    <row r="78" spans="1:7" ht="12.75">
      <c r="A78" s="44"/>
      <c r="B78" s="30"/>
      <c r="C78" s="30"/>
      <c r="D78" s="30"/>
      <c r="E78" s="30"/>
      <c r="F78" s="30"/>
      <c r="G78" s="30"/>
    </row>
    <row r="81" spans="1:5" ht="12.75">
      <c r="A81" s="62" t="s">
        <v>76</v>
      </c>
      <c r="B81" s="62"/>
      <c r="C81" s="61"/>
      <c r="D81" s="61"/>
      <c r="E81" s="61"/>
    </row>
    <row r="82" spans="1:7" ht="12.75">
      <c r="A82" s="62" t="s">
        <v>74</v>
      </c>
      <c r="B82" s="62"/>
      <c r="C82" s="61"/>
      <c r="D82" s="62" t="s">
        <v>75</v>
      </c>
      <c r="E82" s="62"/>
      <c r="F82" s="63"/>
      <c r="G82" s="63"/>
    </row>
  </sheetData>
  <mergeCells count="13">
    <mergeCell ref="A9:F9"/>
    <mergeCell ref="D1:F1"/>
    <mergeCell ref="D6:F6"/>
    <mergeCell ref="D7:F7"/>
    <mergeCell ref="D8:F8"/>
    <mergeCell ref="D2:G2"/>
    <mergeCell ref="D3:G3"/>
    <mergeCell ref="D4:G4"/>
    <mergeCell ref="D5:H5"/>
    <mergeCell ref="A81:B81"/>
    <mergeCell ref="A82:B82"/>
    <mergeCell ref="F82:G82"/>
    <mergeCell ref="D82:E82"/>
  </mergeCells>
  <printOptions/>
  <pageMargins left="0.75" right="0.25" top="0.33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bydg</cp:lastModifiedBy>
  <cp:lastPrinted>2008-07-18T08:51:18Z</cp:lastPrinted>
  <dcterms:created xsi:type="dcterms:W3CDTF">2007-09-28T11:56:56Z</dcterms:created>
  <dcterms:modified xsi:type="dcterms:W3CDTF">2008-07-29T07:46:28Z</dcterms:modified>
  <cp:category/>
  <cp:version/>
  <cp:contentType/>
  <cp:contentStatus/>
</cp:coreProperties>
</file>